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mc:AlternateContent xmlns:mc="http://schemas.openxmlformats.org/markup-compatibility/2006">
    <mc:Choice Requires="x15">
      <x15ac:absPath xmlns:x15ac="http://schemas.microsoft.com/office/spreadsheetml/2010/11/ac" url="https://bdco365.sharepoint.com/sites/funds/ops/Research/BDC Research/Diversity and Inclusion/DEI Collection/"/>
    </mc:Choice>
  </mc:AlternateContent>
  <xr:revisionPtr revIDLastSave="510" documentId="8_{93527B7F-6426-4BD8-9E6A-901B587E9E49}" xr6:coauthVersionLast="47" xr6:coauthVersionMax="47" xr10:uidLastSave="{D61C92AD-3576-4D1D-BAFA-6E0FB99D2FE0}"/>
  <bookViews>
    <workbookView xWindow="-75" yWindow="-16320" windowWidth="29040" windowHeight="15840" tabRatio="756" xr2:uid="{5E8400DC-82E9-47B5-B22F-FB3276371545}"/>
  </bookViews>
  <sheets>
    <sheet name="Lignes directrices" sheetId="45" r:id="rId1"/>
    <sheet name="FAQ" sheetId="39" r:id="rId2"/>
    <sheet name="Définitions" sheetId="31" r:id="rId3"/>
    <sheet name="Commandité.e – Quantitatives" sheetId="26" r:id="rId4"/>
    <sheet name="Commandité.e – Qualitatives" sheetId="33" r:id="rId5"/>
    <sheet name="Portefeuille – DEI" sheetId="35" r:id="rId6"/>
    <sheet name="Exemple de questionnaire societ" sheetId="43" r:id="rId7"/>
    <sheet name="Demandes de divulgation de la d" sheetId="40" r:id="rId8"/>
    <sheet name="Liste des pays" sheetId="44" state="hidden" r:id="rId9"/>
    <sheet name="Raisons" sheetId="42" state="hidden" r:id="rId10"/>
  </sheets>
  <definedNames>
    <definedName name="CIQWBGuid" hidden="1">"d184272f-d372-4b38-b59c-dfbeee02e575"</definedName>
    <definedName name="CIQWBInfo" hidden="1">"{ ""CIQVersion"":""9.45.614.5792"" }"</definedName>
    <definedName name="IQ_CH">110000</definedName>
    <definedName name="IQ_CQ">5000</definedName>
    <definedName name="IQ_CY">10000</definedName>
    <definedName name="IQ_DAILY">500000</definedName>
    <definedName name="IQ_DNTM" hidden="1">700000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MTD" hidden="1">800000</definedName>
    <definedName name="IQ_NAMES_REVISION_DATE_" hidden="1">"10/27/2022 12:00:24"</definedName>
    <definedName name="IQ_NTM">6000</definedName>
    <definedName name="IQ_QTD" hidden="1">750000</definedName>
    <definedName name="IQ_TODAY" hidden="1">0</definedName>
    <definedName name="IQ_WEEK">50000</definedName>
    <definedName name="IQ_YTD">3000</definedName>
    <definedName name="IQ_YTDMONTH" hidden="1">130000</definedName>
    <definedName name="_xlnm.Print_Area" localSheetId="4">'Commandité.e – Qualitatives'!$A$1:$Q$48</definedName>
    <definedName name="_xlnm.Print_Area" localSheetId="3">'Commandité.e – Quantitatives'!$A$1:$S$88</definedName>
    <definedName name="_xlnm.Print_Area" localSheetId="2">Définitions!$A$1:$F$31</definedName>
    <definedName name="_xlnm.Print_Area" localSheetId="7">'Demandes de divulgation de la d'!$A$1:$G$11</definedName>
    <definedName name="_xlnm.Print_Area" localSheetId="6">'Exemple de questionnaire societ'!$A$1:$AC$26</definedName>
    <definedName name="_xlnm.Print_Area" localSheetId="1">FAQ!$A$1:$E$33</definedName>
    <definedName name="_xlnm.Print_Area" localSheetId="0">'Lignes directrices'!$A$1:$N$22</definedName>
    <definedName name="_xlnm.Print_Area" localSheetId="5">'Portefeuille – DEI'!$A$1:$AC$42</definedName>
    <definedName name="_xlnm.Print_Titles" localSheetId="6">'Exemple de questionnaire societ'!$4:$11</definedName>
    <definedName name="_xlnm.Print_Titles" localSheetId="5">'Portefeuille – DEI'!$4:$10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13" i="43" l="1"/>
  <c r="AY42" i="35"/>
  <c r="AX42" i="35"/>
  <c r="AW42" i="35"/>
  <c r="AV42" i="35"/>
  <c r="AT42" i="35"/>
  <c r="AS42" i="35"/>
  <c r="AR42" i="35"/>
  <c r="AQ42" i="35"/>
  <c r="AP42" i="35"/>
  <c r="AO42" i="35"/>
  <c r="AM42" i="35"/>
  <c r="AL42" i="35"/>
  <c r="AK42" i="35"/>
  <c r="AJ42" i="35"/>
  <c r="AI42" i="35"/>
  <c r="AH42" i="35"/>
  <c r="AF42" i="35"/>
  <c r="AE42" i="35"/>
  <c r="AY41" i="35"/>
  <c r="AX41" i="35"/>
  <c r="AW41" i="35"/>
  <c r="AV41" i="35"/>
  <c r="AT41" i="35"/>
  <c r="AS41" i="35"/>
  <c r="AR41" i="35"/>
  <c r="AQ41" i="35"/>
  <c r="AP41" i="35"/>
  <c r="AO41" i="35"/>
  <c r="AM41" i="35"/>
  <c r="AL41" i="35"/>
  <c r="AK41" i="35"/>
  <c r="AJ41" i="35"/>
  <c r="AI41" i="35"/>
  <c r="AH41" i="35"/>
  <c r="AF41" i="35"/>
  <c r="AE41" i="35"/>
  <c r="AY40" i="35"/>
  <c r="AX40" i="35"/>
  <c r="AW40" i="35"/>
  <c r="AV40" i="35"/>
  <c r="AT40" i="35"/>
  <c r="AS40" i="35"/>
  <c r="AR40" i="35"/>
  <c r="AQ40" i="35"/>
  <c r="AP40" i="35"/>
  <c r="AO40" i="35"/>
  <c r="AM40" i="35"/>
  <c r="AL40" i="35"/>
  <c r="AK40" i="35"/>
  <c r="AJ40" i="35"/>
  <c r="AI40" i="35"/>
  <c r="AH40" i="35"/>
  <c r="AF40" i="35"/>
  <c r="AE40" i="35"/>
  <c r="AY39" i="35"/>
  <c r="AX39" i="35"/>
  <c r="AW39" i="35"/>
  <c r="AV39" i="35"/>
  <c r="AT39" i="35"/>
  <c r="AS39" i="35"/>
  <c r="AR39" i="35"/>
  <c r="AQ39" i="35"/>
  <c r="AP39" i="35"/>
  <c r="AO39" i="35"/>
  <c r="AM39" i="35"/>
  <c r="AL39" i="35"/>
  <c r="AK39" i="35"/>
  <c r="AJ39" i="35"/>
  <c r="AI39" i="35"/>
  <c r="AH39" i="35"/>
  <c r="AF39" i="35"/>
  <c r="AE39" i="35"/>
  <c r="AY38" i="35"/>
  <c r="AX38" i="35"/>
  <c r="AW38" i="35"/>
  <c r="AV38" i="35"/>
  <c r="AT38" i="35"/>
  <c r="AS38" i="35"/>
  <c r="AR38" i="35"/>
  <c r="AQ38" i="35"/>
  <c r="AP38" i="35"/>
  <c r="AO38" i="35"/>
  <c r="AM38" i="35"/>
  <c r="AL38" i="35"/>
  <c r="AK38" i="35"/>
  <c r="AJ38" i="35"/>
  <c r="AI38" i="35"/>
  <c r="AH38" i="35"/>
  <c r="AF38" i="35"/>
  <c r="AE38" i="35"/>
  <c r="AY37" i="35"/>
  <c r="AX37" i="35"/>
  <c r="AW37" i="35"/>
  <c r="AV37" i="35"/>
  <c r="AT37" i="35"/>
  <c r="AS37" i="35"/>
  <c r="AR37" i="35"/>
  <c r="AQ37" i="35"/>
  <c r="AP37" i="35"/>
  <c r="AO37" i="35"/>
  <c r="AM37" i="35"/>
  <c r="AL37" i="35"/>
  <c r="AK37" i="35"/>
  <c r="AJ37" i="35"/>
  <c r="AI37" i="35"/>
  <c r="AH37" i="35"/>
  <c r="AF37" i="35"/>
  <c r="AE37" i="35"/>
  <c r="AY36" i="35"/>
  <c r="AX36" i="35"/>
  <c r="AW36" i="35"/>
  <c r="AV36" i="35"/>
  <c r="AT36" i="35"/>
  <c r="AS36" i="35"/>
  <c r="AR36" i="35"/>
  <c r="AQ36" i="35"/>
  <c r="AP36" i="35"/>
  <c r="AO36" i="35"/>
  <c r="AM36" i="35"/>
  <c r="AL36" i="35"/>
  <c r="AK36" i="35"/>
  <c r="AJ36" i="35"/>
  <c r="AI36" i="35"/>
  <c r="AH36" i="35"/>
  <c r="AF36" i="35"/>
  <c r="AE36" i="35"/>
  <c r="AY35" i="35"/>
  <c r="AX35" i="35"/>
  <c r="AW35" i="35"/>
  <c r="AV35" i="35"/>
  <c r="AT35" i="35"/>
  <c r="AS35" i="35"/>
  <c r="AR35" i="35"/>
  <c r="AQ35" i="35"/>
  <c r="AP35" i="35"/>
  <c r="AO35" i="35"/>
  <c r="AM35" i="35"/>
  <c r="AL35" i="35"/>
  <c r="AK35" i="35"/>
  <c r="AJ35" i="35"/>
  <c r="AI35" i="35"/>
  <c r="AH35" i="35"/>
  <c r="AF35" i="35"/>
  <c r="AE35" i="35"/>
  <c r="AY34" i="35"/>
  <c r="AX34" i="35"/>
  <c r="AW34" i="35"/>
  <c r="AV34" i="35"/>
  <c r="AT34" i="35"/>
  <c r="AS34" i="35"/>
  <c r="AR34" i="35"/>
  <c r="AQ34" i="35"/>
  <c r="AP34" i="35"/>
  <c r="AO34" i="35"/>
  <c r="AM34" i="35"/>
  <c r="AL34" i="35"/>
  <c r="AK34" i="35"/>
  <c r="AJ34" i="35"/>
  <c r="AI34" i="35"/>
  <c r="AH34" i="35"/>
  <c r="AF34" i="35"/>
  <c r="AE34" i="35"/>
  <c r="AY33" i="35"/>
  <c r="AX33" i="35"/>
  <c r="AW33" i="35"/>
  <c r="AV33" i="35"/>
  <c r="AT33" i="35"/>
  <c r="AS33" i="35"/>
  <c r="AR33" i="35"/>
  <c r="AQ33" i="35"/>
  <c r="AP33" i="35"/>
  <c r="AO33" i="35"/>
  <c r="AM33" i="35"/>
  <c r="AL33" i="35"/>
  <c r="AK33" i="35"/>
  <c r="AJ33" i="35"/>
  <c r="AI33" i="35"/>
  <c r="AH33" i="35"/>
  <c r="AF33" i="35"/>
  <c r="AE33" i="35"/>
  <c r="AY32" i="35"/>
  <c r="AX32" i="35"/>
  <c r="AW32" i="35"/>
  <c r="AV32" i="35"/>
  <c r="AT32" i="35"/>
  <c r="AS32" i="35"/>
  <c r="AR32" i="35"/>
  <c r="AQ32" i="35"/>
  <c r="AP32" i="35"/>
  <c r="AO32" i="35"/>
  <c r="AM32" i="35"/>
  <c r="AL32" i="35"/>
  <c r="AK32" i="35"/>
  <c r="AJ32" i="35"/>
  <c r="AI32" i="35"/>
  <c r="AH32" i="35"/>
  <c r="AF32" i="35"/>
  <c r="AE32" i="35"/>
  <c r="AY31" i="35"/>
  <c r="AX31" i="35"/>
  <c r="AW31" i="35"/>
  <c r="AV31" i="35"/>
  <c r="AT31" i="35"/>
  <c r="AS31" i="35"/>
  <c r="AR31" i="35"/>
  <c r="AQ31" i="35"/>
  <c r="AP31" i="35"/>
  <c r="AO31" i="35"/>
  <c r="AM31" i="35"/>
  <c r="AL31" i="35"/>
  <c r="AK31" i="35"/>
  <c r="AJ31" i="35"/>
  <c r="AI31" i="35"/>
  <c r="AH31" i="35"/>
  <c r="AF31" i="35"/>
  <c r="AE31" i="35"/>
  <c r="AY30" i="35"/>
  <c r="AX30" i="35"/>
  <c r="AW30" i="35"/>
  <c r="AV30" i="35"/>
  <c r="AT30" i="35"/>
  <c r="AS30" i="35"/>
  <c r="AR30" i="35"/>
  <c r="AQ30" i="35"/>
  <c r="AP30" i="35"/>
  <c r="AO30" i="35"/>
  <c r="AM30" i="35"/>
  <c r="AL30" i="35"/>
  <c r="AK30" i="35"/>
  <c r="AJ30" i="35"/>
  <c r="AI30" i="35"/>
  <c r="AH30" i="35"/>
  <c r="AF30" i="35"/>
  <c r="AE30" i="35"/>
  <c r="AY29" i="35"/>
  <c r="AX29" i="35"/>
  <c r="AW29" i="35"/>
  <c r="AV29" i="35"/>
  <c r="AT29" i="35"/>
  <c r="AS29" i="35"/>
  <c r="AR29" i="35"/>
  <c r="AQ29" i="35"/>
  <c r="AP29" i="35"/>
  <c r="AO29" i="35"/>
  <c r="AM29" i="35"/>
  <c r="AL29" i="35"/>
  <c r="AK29" i="35"/>
  <c r="AJ29" i="35"/>
  <c r="AI29" i="35"/>
  <c r="AH29" i="35"/>
  <c r="AF29" i="35"/>
  <c r="AE29" i="35"/>
  <c r="AY28" i="35"/>
  <c r="AX28" i="35"/>
  <c r="AW28" i="35"/>
  <c r="AV28" i="35"/>
  <c r="AT28" i="35"/>
  <c r="AS28" i="35"/>
  <c r="AR28" i="35"/>
  <c r="AQ28" i="35"/>
  <c r="AP28" i="35"/>
  <c r="AO28" i="35"/>
  <c r="AM28" i="35"/>
  <c r="AL28" i="35"/>
  <c r="AK28" i="35"/>
  <c r="AJ28" i="35"/>
  <c r="AI28" i="35"/>
  <c r="AH28" i="35"/>
  <c r="AF28" i="35"/>
  <c r="AE28" i="35"/>
  <c r="AY27" i="35"/>
  <c r="AX27" i="35"/>
  <c r="AW27" i="35"/>
  <c r="AV27" i="35"/>
  <c r="AT27" i="35"/>
  <c r="AS27" i="35"/>
  <c r="AR27" i="35"/>
  <c r="AQ27" i="35"/>
  <c r="AP27" i="35"/>
  <c r="AO27" i="35"/>
  <c r="AM27" i="35"/>
  <c r="AL27" i="35"/>
  <c r="AK27" i="35"/>
  <c r="AJ27" i="35"/>
  <c r="AI27" i="35"/>
  <c r="AH27" i="35"/>
  <c r="AF27" i="35"/>
  <c r="AE27" i="35"/>
  <c r="AY26" i="35"/>
  <c r="AX26" i="35"/>
  <c r="AW26" i="35"/>
  <c r="AV26" i="35"/>
  <c r="AT26" i="35"/>
  <c r="AS26" i="35"/>
  <c r="AR26" i="35"/>
  <c r="AQ26" i="35"/>
  <c r="AP26" i="35"/>
  <c r="AO26" i="35"/>
  <c r="AM26" i="35"/>
  <c r="AL26" i="35"/>
  <c r="AK26" i="35"/>
  <c r="AJ26" i="35"/>
  <c r="AI26" i="35"/>
  <c r="AH26" i="35"/>
  <c r="AF26" i="35"/>
  <c r="AE26" i="35"/>
  <c r="AY25" i="35"/>
  <c r="AX25" i="35"/>
  <c r="AW25" i="35"/>
  <c r="AV25" i="35"/>
  <c r="AT25" i="35"/>
  <c r="AS25" i="35"/>
  <c r="AR25" i="35"/>
  <c r="AQ25" i="35"/>
  <c r="AP25" i="35"/>
  <c r="AO25" i="35"/>
  <c r="AM25" i="35"/>
  <c r="AL25" i="35"/>
  <c r="AK25" i="35"/>
  <c r="AJ25" i="35"/>
  <c r="AI25" i="35"/>
  <c r="AH25" i="35"/>
  <c r="AF25" i="35"/>
  <c r="AE25" i="35"/>
  <c r="AY24" i="35"/>
  <c r="AX24" i="35"/>
  <c r="AW24" i="35"/>
  <c r="AV24" i="35"/>
  <c r="AT24" i="35"/>
  <c r="AS24" i="35"/>
  <c r="AR24" i="35"/>
  <c r="AQ24" i="35"/>
  <c r="AP24" i="35"/>
  <c r="AO24" i="35"/>
  <c r="AM24" i="35"/>
  <c r="AL24" i="35"/>
  <c r="AK24" i="35"/>
  <c r="AJ24" i="35"/>
  <c r="AI24" i="35"/>
  <c r="AH24" i="35"/>
  <c r="AF24" i="35"/>
  <c r="AE24" i="35"/>
  <c r="AY23" i="35"/>
  <c r="AX23" i="35"/>
  <c r="AW23" i="35"/>
  <c r="AV23" i="35"/>
  <c r="AT23" i="35"/>
  <c r="AS23" i="35"/>
  <c r="AR23" i="35"/>
  <c r="AQ23" i="35"/>
  <c r="AP23" i="35"/>
  <c r="AO23" i="35"/>
  <c r="AM23" i="35"/>
  <c r="AL23" i="35"/>
  <c r="AK23" i="35"/>
  <c r="AJ23" i="35"/>
  <c r="AI23" i="35"/>
  <c r="AH23" i="35"/>
  <c r="AF23" i="35"/>
  <c r="AE23" i="35"/>
  <c r="AY22" i="35"/>
  <c r="AX22" i="35"/>
  <c r="AW22" i="35"/>
  <c r="AV22" i="35"/>
  <c r="AT22" i="35"/>
  <c r="AS22" i="35"/>
  <c r="AR22" i="35"/>
  <c r="AQ22" i="35"/>
  <c r="AP22" i="35"/>
  <c r="AO22" i="35"/>
  <c r="AM22" i="35"/>
  <c r="AL22" i="35"/>
  <c r="AK22" i="35"/>
  <c r="AJ22" i="35"/>
  <c r="AI22" i="35"/>
  <c r="AH22" i="35"/>
  <c r="AF22" i="35"/>
  <c r="AE22" i="35"/>
  <c r="AY21" i="35"/>
  <c r="AX21" i="35"/>
  <c r="AW21" i="35"/>
  <c r="AV21" i="35"/>
  <c r="AT21" i="35"/>
  <c r="AS21" i="35"/>
  <c r="AR21" i="35"/>
  <c r="AQ21" i="35"/>
  <c r="AP21" i="35"/>
  <c r="AO21" i="35"/>
  <c r="AM21" i="35"/>
  <c r="AL21" i="35"/>
  <c r="AK21" i="35"/>
  <c r="AJ21" i="35"/>
  <c r="AI21" i="35"/>
  <c r="AH21" i="35"/>
  <c r="AF21" i="35"/>
  <c r="AE21" i="35"/>
  <c r="AY20" i="35"/>
  <c r="AX20" i="35"/>
  <c r="AW20" i="35"/>
  <c r="AV20" i="35"/>
  <c r="AT20" i="35"/>
  <c r="AS20" i="35"/>
  <c r="AR20" i="35"/>
  <c r="AQ20" i="35"/>
  <c r="AP20" i="35"/>
  <c r="AO20" i="35"/>
  <c r="AM20" i="35"/>
  <c r="AL20" i="35"/>
  <c r="AK20" i="35"/>
  <c r="AJ20" i="35"/>
  <c r="AI20" i="35"/>
  <c r="AH20" i="35"/>
  <c r="AF20" i="35"/>
  <c r="AE20" i="35"/>
  <c r="AY19" i="35"/>
  <c r="AX19" i="35"/>
  <c r="AW19" i="35"/>
  <c r="AV19" i="35"/>
  <c r="AT19" i="35"/>
  <c r="AS19" i="35"/>
  <c r="AR19" i="35"/>
  <c r="AQ19" i="35"/>
  <c r="AP19" i="35"/>
  <c r="AO19" i="35"/>
  <c r="AM19" i="35"/>
  <c r="AL19" i="35"/>
  <c r="AK19" i="35"/>
  <c r="AJ19" i="35"/>
  <c r="AI19" i="35"/>
  <c r="AH19" i="35"/>
  <c r="AF19" i="35"/>
  <c r="AE19" i="35"/>
  <c r="AY18" i="35"/>
  <c r="AX18" i="35"/>
  <c r="AW18" i="35"/>
  <c r="AV18" i="35"/>
  <c r="AT18" i="35"/>
  <c r="AS18" i="35"/>
  <c r="AR18" i="35"/>
  <c r="AQ18" i="35"/>
  <c r="AP18" i="35"/>
  <c r="AO18" i="35"/>
  <c r="AM18" i="35"/>
  <c r="AL18" i="35"/>
  <c r="AK18" i="35"/>
  <c r="AJ18" i="35"/>
  <c r="AI18" i="35"/>
  <c r="AH18" i="35"/>
  <c r="AF18" i="35"/>
  <c r="AE18" i="35"/>
  <c r="AY17" i="35"/>
  <c r="AX17" i="35"/>
  <c r="AW17" i="35"/>
  <c r="AV17" i="35"/>
  <c r="AT17" i="35"/>
  <c r="AS17" i="35"/>
  <c r="AR17" i="35"/>
  <c r="AQ17" i="35"/>
  <c r="AP17" i="35"/>
  <c r="AO17" i="35"/>
  <c r="AM17" i="35"/>
  <c r="AL17" i="35"/>
  <c r="AK17" i="35"/>
  <c r="AJ17" i="35"/>
  <c r="AI17" i="35"/>
  <c r="AH17" i="35"/>
  <c r="AF17" i="35"/>
  <c r="AE17" i="35"/>
  <c r="AY16" i="35"/>
  <c r="AX16" i="35"/>
  <c r="AW16" i="35"/>
  <c r="AV16" i="35"/>
  <c r="AT16" i="35"/>
  <c r="AS16" i="35"/>
  <c r="AR16" i="35"/>
  <c r="AQ16" i="35"/>
  <c r="AP16" i="35"/>
  <c r="AO16" i="35"/>
  <c r="AM16" i="35"/>
  <c r="AL16" i="35"/>
  <c r="AK16" i="35"/>
  <c r="AJ16" i="35"/>
  <c r="AI16" i="35"/>
  <c r="AH16" i="35"/>
  <c r="AF16" i="35"/>
  <c r="AE16" i="35"/>
  <c r="AY15" i="35"/>
  <c r="AX15" i="35"/>
  <c r="AW15" i="35"/>
  <c r="AV15" i="35"/>
  <c r="AT15" i="35"/>
  <c r="AS15" i="35"/>
  <c r="AR15" i="35"/>
  <c r="AQ15" i="35"/>
  <c r="AP15" i="35"/>
  <c r="AO15" i="35"/>
  <c r="AM15" i="35"/>
  <c r="AL15" i="35"/>
  <c r="AK15" i="35"/>
  <c r="AJ15" i="35"/>
  <c r="AI15" i="35"/>
  <c r="AH15" i="35"/>
  <c r="AF15" i="35"/>
  <c r="AE15" i="35"/>
  <c r="AY14" i="35"/>
  <c r="AX14" i="35"/>
  <c r="AW14" i="35"/>
  <c r="AV14" i="35"/>
  <c r="AU14" i="35"/>
  <c r="AT14" i="35"/>
  <c r="AS14" i="35"/>
  <c r="AR14" i="35"/>
  <c r="AQ14" i="35"/>
  <c r="AP14" i="35"/>
  <c r="AO14" i="35"/>
  <c r="AN14" i="35"/>
  <c r="AM14" i="35"/>
  <c r="AL14" i="35"/>
  <c r="AK14" i="35"/>
  <c r="AJ14" i="35"/>
  <c r="AI14" i="35"/>
  <c r="AH14" i="35"/>
  <c r="AG14" i="35"/>
  <c r="AF14" i="35"/>
  <c r="AE14" i="35"/>
  <c r="AY13" i="35"/>
  <c r="AX13" i="35"/>
  <c r="AW13" i="35"/>
  <c r="AV13" i="35"/>
  <c r="AU13" i="35"/>
  <c r="AT13" i="35"/>
  <c r="AS13" i="35"/>
  <c r="AR13" i="35"/>
  <c r="AQ13" i="35"/>
  <c r="AP13" i="35"/>
  <c r="AO13" i="35"/>
  <c r="AN13" i="35"/>
  <c r="AM13" i="35"/>
  <c r="AL13" i="35"/>
  <c r="AK13" i="35"/>
  <c r="AJ13" i="35"/>
  <c r="AI13" i="35"/>
  <c r="AH13" i="35"/>
  <c r="AG13" i="35"/>
  <c r="AF13" i="35"/>
  <c r="AE13" i="35"/>
  <c r="AY12" i="35"/>
  <c r="AX12" i="35"/>
  <c r="AW12" i="35"/>
  <c r="AV12" i="35"/>
  <c r="AU12" i="35"/>
  <c r="AT12" i="35"/>
  <c r="AS12" i="35"/>
  <c r="AR12" i="35"/>
  <c r="AQ12" i="35"/>
  <c r="AP12" i="35"/>
  <c r="AO12" i="35"/>
  <c r="AN12" i="35"/>
  <c r="AM12" i="35"/>
  <c r="AL12" i="35"/>
  <c r="AK12" i="35"/>
  <c r="AJ12" i="35"/>
  <c r="AI12" i="35"/>
  <c r="AH12" i="35"/>
  <c r="AG12" i="35"/>
  <c r="AF12" i="35"/>
  <c r="AE12" i="35"/>
  <c r="AY10" i="35"/>
  <c r="AX10" i="35"/>
  <c r="AW10" i="35"/>
  <c r="AV10" i="35"/>
  <c r="AU10" i="35"/>
  <c r="AT10" i="35"/>
  <c r="AS10" i="35"/>
  <c r="AR10" i="35"/>
  <c r="AQ10" i="35"/>
  <c r="AP10" i="35"/>
  <c r="AO10" i="35"/>
  <c r="AN10" i="35"/>
  <c r="AM10" i="35"/>
  <c r="AL10" i="35"/>
  <c r="AK10" i="35"/>
  <c r="AJ10" i="35"/>
  <c r="AI10" i="35"/>
  <c r="AH10" i="35"/>
  <c r="AG10" i="35"/>
  <c r="AF10" i="35"/>
  <c r="AE10" i="35"/>
  <c r="AS9" i="35"/>
  <c r="AL9" i="35"/>
  <c r="AE9" i="35"/>
  <c r="C4" i="35"/>
  <c r="C33" i="33"/>
  <c r="C32" i="33"/>
  <c r="C17" i="33"/>
  <c r="C18" i="33" s="1"/>
  <c r="C19" i="33" s="1"/>
  <c r="C20" i="33" s="1"/>
  <c r="C21" i="33" s="1"/>
  <c r="C22" i="33" s="1"/>
  <c r="C23" i="33" s="1"/>
  <c r="C16" i="33"/>
  <c r="E6" i="33"/>
  <c r="E5" i="33"/>
  <c r="E4" i="33"/>
  <c r="L82" i="26"/>
  <c r="L81" i="26"/>
  <c r="O80" i="26"/>
  <c r="L80" i="26"/>
  <c r="O79" i="26"/>
  <c r="N79" i="26"/>
  <c r="M79" i="26"/>
  <c r="AK75" i="26"/>
  <c r="AJ75" i="26"/>
  <c r="AG75" i="26"/>
  <c r="R75" i="26"/>
  <c r="AK73" i="26" s="1"/>
  <c r="Q75" i="26"/>
  <c r="P75" i="26"/>
  <c r="AI75" i="26" s="1"/>
  <c r="O75" i="26"/>
  <c r="AH75" i="26" s="1"/>
  <c r="N75" i="26"/>
  <c r="N82" i="26" s="1"/>
  <c r="M75" i="26"/>
  <c r="AF74" i="26" s="1"/>
  <c r="L75" i="26"/>
  <c r="O81" i="26" s="1"/>
  <c r="K75" i="26"/>
  <c r="N81" i="26" s="1"/>
  <c r="J75" i="26"/>
  <c r="AC73" i="26" s="1"/>
  <c r="I75" i="26"/>
  <c r="H75" i="26"/>
  <c r="N80" i="26" s="1"/>
  <c r="G75" i="26"/>
  <c r="M82" i="26" s="1"/>
  <c r="AJ74" i="26"/>
  <c r="AI74" i="26"/>
  <c r="AG74" i="26"/>
  <c r="AE74" i="26"/>
  <c r="AD74" i="26"/>
  <c r="AB74" i="26"/>
  <c r="AA74" i="26"/>
  <c r="U74" i="26"/>
  <c r="B74" i="26"/>
  <c r="AJ73" i="26"/>
  <c r="AI73" i="26"/>
  <c r="AG73" i="26"/>
  <c r="AF73" i="26"/>
  <c r="AE73" i="26"/>
  <c r="AB73" i="26"/>
  <c r="AA73" i="26"/>
  <c r="B73" i="26"/>
  <c r="U73" i="26" s="1"/>
  <c r="AK72" i="26"/>
  <c r="AJ72" i="26"/>
  <c r="AI72" i="26"/>
  <c r="AH72" i="26"/>
  <c r="AG72" i="26"/>
  <c r="AF72" i="26"/>
  <c r="AE72" i="26"/>
  <c r="AD72" i="26"/>
  <c r="AC72" i="26"/>
  <c r="AB72" i="26"/>
  <c r="AA72" i="26"/>
  <c r="Z72" i="26"/>
  <c r="U72" i="26"/>
  <c r="B72" i="26"/>
  <c r="AJ71" i="26"/>
  <c r="AI71" i="26"/>
  <c r="AG71" i="26"/>
  <c r="AF71" i="26"/>
  <c r="AE71" i="26"/>
  <c r="AB71" i="26"/>
  <c r="AA71" i="26"/>
  <c r="B71" i="26"/>
  <c r="U71" i="26" s="1"/>
  <c r="AK70" i="26"/>
  <c r="AH70" i="26"/>
  <c r="AE70" i="26"/>
  <c r="AD70" i="26"/>
  <c r="AJ70" i="26" s="1"/>
  <c r="AB70" i="26"/>
  <c r="AA70" i="26"/>
  <c r="Z70" i="26"/>
  <c r="AC70" i="26" s="1"/>
  <c r="R70" i="26"/>
  <c r="O70" i="26"/>
  <c r="L70" i="26"/>
  <c r="K70" i="26"/>
  <c r="N70" i="26" s="1"/>
  <c r="J70" i="26"/>
  <c r="M70" i="26" s="1"/>
  <c r="M69" i="26"/>
  <c r="AF69" i="26" s="1"/>
  <c r="J58" i="26"/>
  <c r="AK54" i="26" s="1"/>
  <c r="I58" i="26"/>
  <c r="H58" i="26"/>
  <c r="AI58" i="26" s="1"/>
  <c r="G58" i="26"/>
  <c r="AH58" i="26" s="1"/>
  <c r="AK57" i="26"/>
  <c r="AI57" i="26"/>
  <c r="AH57" i="26"/>
  <c r="AE57" i="26"/>
  <c r="V57" i="26"/>
  <c r="C57" i="26"/>
  <c r="AJ56" i="26"/>
  <c r="AI56" i="26"/>
  <c r="V56" i="26"/>
  <c r="AE56" i="26" s="1"/>
  <c r="C56" i="26"/>
  <c r="AI55" i="26"/>
  <c r="AH55" i="26"/>
  <c r="V55" i="26"/>
  <c r="AE55" i="26" s="1"/>
  <c r="C55" i="26"/>
  <c r="AI54" i="26"/>
  <c r="AH54" i="26"/>
  <c r="AE54" i="26"/>
  <c r="AI53" i="26"/>
  <c r="AH53" i="26"/>
  <c r="V53" i="26"/>
  <c r="AE53" i="26" s="1"/>
  <c r="U53" i="26"/>
  <c r="AD53" i="26" s="1"/>
  <c r="C53" i="26"/>
  <c r="B53" i="26"/>
  <c r="J52" i="26"/>
  <c r="AK50" i="26" s="1"/>
  <c r="I52" i="26"/>
  <c r="AJ52" i="26" s="1"/>
  <c r="H52" i="26"/>
  <c r="AI52" i="26" s="1"/>
  <c r="G52" i="26"/>
  <c r="AJ51" i="26"/>
  <c r="AE51" i="26"/>
  <c r="V51" i="26"/>
  <c r="C51" i="26"/>
  <c r="AJ50" i="26"/>
  <c r="AI50" i="26"/>
  <c r="V50" i="26"/>
  <c r="AE50" i="26" s="1"/>
  <c r="C50" i="26"/>
  <c r="AI49" i="26"/>
  <c r="AH49" i="26"/>
  <c r="V49" i="26"/>
  <c r="AE49" i="26" s="1"/>
  <c r="C49" i="26"/>
  <c r="AI48" i="26"/>
  <c r="AH48" i="26"/>
  <c r="AE48" i="26"/>
  <c r="AI47" i="26"/>
  <c r="AH47" i="26"/>
  <c r="V47" i="26"/>
  <c r="AE47" i="26" s="1"/>
  <c r="U47" i="26"/>
  <c r="AD47" i="26" s="1"/>
  <c r="C47" i="26"/>
  <c r="B47" i="26"/>
  <c r="J46" i="26"/>
  <c r="AK42" i="26" s="1"/>
  <c r="I46" i="26"/>
  <c r="H46" i="26"/>
  <c r="AI46" i="26" s="1"/>
  <c r="G46" i="26"/>
  <c r="AH44" i="26" s="1"/>
  <c r="AK45" i="26"/>
  <c r="AI45" i="26"/>
  <c r="AH45" i="26"/>
  <c r="AE45" i="26"/>
  <c r="V45" i="26"/>
  <c r="C45" i="26"/>
  <c r="AJ44" i="26"/>
  <c r="AI44" i="26"/>
  <c r="V44" i="26"/>
  <c r="AE44" i="26" s="1"/>
  <c r="C44" i="26"/>
  <c r="AI43" i="26"/>
  <c r="AH43" i="26"/>
  <c r="V43" i="26"/>
  <c r="AE43" i="26" s="1"/>
  <c r="C43" i="26"/>
  <c r="AI42" i="26"/>
  <c r="AH42" i="26"/>
  <c r="AE42" i="26"/>
  <c r="AI41" i="26"/>
  <c r="AH41" i="26"/>
  <c r="V41" i="26"/>
  <c r="AE41" i="26" s="1"/>
  <c r="U41" i="26"/>
  <c r="AD41" i="26" s="1"/>
  <c r="C41" i="26"/>
  <c r="B41" i="26"/>
  <c r="J40" i="26"/>
  <c r="J60" i="26" s="1"/>
  <c r="I40" i="26"/>
  <c r="I60" i="26" s="1"/>
  <c r="H40" i="26"/>
  <c r="H60" i="26" s="1"/>
  <c r="G40" i="26"/>
  <c r="AJ39" i="26"/>
  <c r="AE39" i="26"/>
  <c r="AK38" i="26"/>
  <c r="AI38" i="26"/>
  <c r="AH38" i="26"/>
  <c r="AE38" i="26"/>
  <c r="AI37" i="26"/>
  <c r="AH37" i="26"/>
  <c r="AE37" i="26"/>
  <c r="P37" i="26"/>
  <c r="O37" i="26"/>
  <c r="N37" i="26"/>
  <c r="L37" i="26"/>
  <c r="AJ36" i="26"/>
  <c r="AE36" i="26"/>
  <c r="P36" i="26"/>
  <c r="O36" i="26"/>
  <c r="N36" i="26"/>
  <c r="L36" i="26"/>
  <c r="AI35" i="26"/>
  <c r="AH35" i="26"/>
  <c r="AE35" i="26"/>
  <c r="U35" i="26"/>
  <c r="AD35" i="26" s="1"/>
  <c r="P35" i="26"/>
  <c r="O35" i="26"/>
  <c r="N35" i="26"/>
  <c r="L35" i="26"/>
  <c r="B35" i="26"/>
  <c r="AK34" i="26"/>
  <c r="AI34" i="26"/>
  <c r="AH34" i="26"/>
  <c r="AB34" i="26"/>
  <c r="AA34" i="26"/>
  <c r="AJ34" i="26" s="1"/>
  <c r="Z34" i="26"/>
  <c r="J34" i="26"/>
  <c r="P69" i="26" s="1"/>
  <c r="AI69" i="26" s="1"/>
  <c r="I34" i="26"/>
  <c r="H34" i="26"/>
  <c r="J69" i="26" s="1"/>
  <c r="AC69" i="26" s="1"/>
  <c r="G34" i="26"/>
  <c r="G69" i="26" s="1"/>
  <c r="Z69" i="26" s="1"/>
  <c r="J30" i="26"/>
  <c r="I30" i="26"/>
  <c r="M28" i="26" s="1"/>
  <c r="H30" i="26"/>
  <c r="M27" i="26" s="1"/>
  <c r="G30" i="26"/>
  <c r="M26" i="26" s="1"/>
  <c r="L28" i="26"/>
  <c r="L27" i="26"/>
  <c r="L26" i="26"/>
  <c r="J25" i="26"/>
  <c r="I25" i="26"/>
  <c r="H25" i="26"/>
  <c r="G25" i="26"/>
  <c r="J23" i="26"/>
  <c r="I23" i="26"/>
  <c r="M21" i="26" s="1"/>
  <c r="H23" i="26"/>
  <c r="G23" i="26"/>
  <c r="M20" i="26"/>
  <c r="M19" i="26"/>
  <c r="AI70" i="26" l="1"/>
  <c r="AF70" i="26"/>
  <c r="AK40" i="26"/>
  <c r="AH36" i="26"/>
  <c r="AJ37" i="26"/>
  <c r="AH39" i="26"/>
  <c r="AJ43" i="26"/>
  <c r="AH46" i="26"/>
  <c r="AJ47" i="26"/>
  <c r="AH51" i="26"/>
  <c r="AJ55" i="26"/>
  <c r="P70" i="26"/>
  <c r="AI36" i="26"/>
  <c r="AK37" i="26"/>
  <c r="AJ38" i="26"/>
  <c r="AI39" i="26"/>
  <c r="AK43" i="26"/>
  <c r="AK47" i="26"/>
  <c r="AJ48" i="26"/>
  <c r="AI51" i="26"/>
  <c r="AK55" i="26"/>
  <c r="AH56" i="26"/>
  <c r="Q70" i="26"/>
  <c r="Z71" i="26"/>
  <c r="AH71" i="26"/>
  <c r="AD73" i="26"/>
  <c r="AJ46" i="26"/>
  <c r="AK48" i="26"/>
  <c r="AJ58" i="26"/>
  <c r="AG70" i="26"/>
  <c r="O82" i="26"/>
  <c r="AK58" i="26"/>
  <c r="Z74" i="26"/>
  <c r="AH74" i="26"/>
  <c r="AC75" i="26"/>
  <c r="AK36" i="26"/>
  <c r="AK46" i="26"/>
  <c r="AK51" i="26"/>
  <c r="AJ35" i="26"/>
  <c r="AJ49" i="26"/>
  <c r="G60" i="26"/>
  <c r="Z60" i="26" s="1"/>
  <c r="AC71" i="26"/>
  <c r="AK71" i="26"/>
  <c r="AD75" i="26"/>
  <c r="M81" i="26"/>
  <c r="AK39" i="26"/>
  <c r="AH40" i="26"/>
  <c r="AJ41" i="26"/>
  <c r="AK44" i="26"/>
  <c r="AH52" i="26"/>
  <c r="AJ53" i="26"/>
  <c r="AK56" i="26"/>
  <c r="AK35" i="26"/>
  <c r="AI40" i="26"/>
  <c r="AK41" i="26"/>
  <c r="AJ42" i="26"/>
  <c r="AK49" i="26"/>
  <c r="AH50" i="26"/>
  <c r="AK53" i="26"/>
  <c r="AJ54" i="26"/>
  <c r="AD71" i="26"/>
  <c r="Z73" i="26"/>
  <c r="AH73" i="26"/>
  <c r="AE75" i="26"/>
  <c r="AJ40" i="26"/>
  <c r="AJ45" i="26"/>
  <c r="AJ57" i="26"/>
  <c r="AC74" i="26"/>
  <c r="AK74" i="26"/>
  <c r="AF75" i="26"/>
  <c r="AK52" i="26"/>
  <c r="M80" i="26"/>
  <c r="Z52" i="26" l="1"/>
  <c r="AA58" i="26"/>
  <c r="H65" i="26"/>
  <c r="I65" i="26" s="1"/>
  <c r="Z57" i="26"/>
  <c r="AB58" i="26"/>
  <c r="Y57" i="26"/>
  <c r="AB56" i="26"/>
  <c r="Z54" i="26"/>
  <c r="AB53" i="26"/>
  <c r="AA49" i="26"/>
  <c r="AB46" i="26"/>
  <c r="Y45" i="26"/>
  <c r="AB41" i="26"/>
  <c r="AB35" i="26"/>
  <c r="H64" i="26"/>
  <c r="I64" i="26" s="1"/>
  <c r="AA56" i="26"/>
  <c r="Y54" i="26"/>
  <c r="AA53" i="26"/>
  <c r="AB51" i="26"/>
  <c r="Z49" i="26"/>
  <c r="AA44" i="26"/>
  <c r="Y42" i="26"/>
  <c r="AA41" i="26"/>
  <c r="AB39" i="26"/>
  <c r="AB36" i="26"/>
  <c r="AA35" i="26"/>
  <c r="Z58" i="26"/>
  <c r="Z56" i="26"/>
  <c r="Z53" i="26"/>
  <c r="AA51" i="26"/>
  <c r="Y49" i="26"/>
  <c r="AB48" i="26"/>
  <c r="Z46" i="26"/>
  <c r="Z44" i="26"/>
  <c r="Z41" i="26"/>
  <c r="AA39" i="26"/>
  <c r="AB38" i="26"/>
  <c r="AA36" i="26"/>
  <c r="Z35" i="26"/>
  <c r="Y58" i="26"/>
  <c r="Y56" i="26"/>
  <c r="Y46" i="26"/>
  <c r="Y44" i="26"/>
  <c r="AB43" i="26"/>
  <c r="AA38" i="26"/>
  <c r="Y35" i="26"/>
  <c r="Y51" i="26"/>
  <c r="AA43" i="26"/>
  <c r="Z38" i="26"/>
  <c r="AA37" i="26"/>
  <c r="Y36" i="26"/>
  <c r="H63" i="26"/>
  <c r="I63" i="26" s="1"/>
  <c r="AB55" i="26"/>
  <c r="Y53" i="26"/>
  <c r="Z51" i="26"/>
  <c r="AA48" i="26"/>
  <c r="Y41" i="26"/>
  <c r="Z39" i="26"/>
  <c r="AB37" i="26"/>
  <c r="Z36" i="26"/>
  <c r="AB47" i="26"/>
  <c r="AA40" i="26"/>
  <c r="Z37" i="26"/>
  <c r="AA55" i="26"/>
  <c r="AB50" i="26"/>
  <c r="Z48" i="26"/>
  <c r="Y39" i="26"/>
  <c r="AB57" i="26"/>
  <c r="Z55" i="26"/>
  <c r="AA52" i="26"/>
  <c r="AA50" i="26"/>
  <c r="Y48" i="26"/>
  <c r="AA47" i="26"/>
  <c r="AB45" i="26"/>
  <c r="Z43" i="26"/>
  <c r="Y38" i="26"/>
  <c r="AA57" i="26"/>
  <c r="Y55" i="26"/>
  <c r="AB54" i="26"/>
  <c r="Z50" i="26"/>
  <c r="Z47" i="26"/>
  <c r="AA45" i="26"/>
  <c r="Y43" i="26"/>
  <c r="AB42" i="26"/>
  <c r="Y37" i="26"/>
  <c r="Y60" i="26"/>
  <c r="AA54" i="26"/>
  <c r="Y50" i="26"/>
  <c r="AB49" i="26"/>
  <c r="Y47" i="26"/>
  <c r="Z45" i="26"/>
  <c r="AA42" i="26"/>
  <c r="AB44" i="26"/>
  <c r="Z42" i="26"/>
  <c r="M35" i="26"/>
  <c r="M36" i="26"/>
  <c r="Y40" i="26"/>
  <c r="AB40" i="26"/>
  <c r="AB52" i="26"/>
  <c r="AA60" i="26"/>
  <c r="Y52" i="26"/>
  <c r="Z40" i="26"/>
  <c r="M37" i="26"/>
  <c r="AA46" i="26"/>
  <c r="AB60" i="26"/>
</calcChain>
</file>

<file path=xl/sharedStrings.xml><?xml version="1.0" encoding="utf-8"?>
<sst xmlns="http://schemas.openxmlformats.org/spreadsheetml/2006/main" count="652" uniqueCount="462">
  <si>
    <t>https://go.ilpa.org/l/224412/2020-11-02/kdjhs</t>
  </si>
  <si>
    <t>International</t>
  </si>
  <si>
    <t>https://ilpa.org/ilpa_di/</t>
  </si>
  <si>
    <t>https://www.cvca.ca/research-insight/diversity-inclusion/resource-library/</t>
  </si>
  <si>
    <t>https://diversio.com/product/ilpa-ddq-dei-policy-starter-pack/</t>
  </si>
  <si>
    <t>Senior Investment Professionals</t>
  </si>
  <si>
    <t>Publicly-Available-Specification-PAS.pdf (secureservercdn.net)</t>
  </si>
  <si>
    <t>Canadian Survey on Business Conditions, fourth quarter of 2021 (statcan.gc.ca)</t>
  </si>
  <si>
    <t>Total</t>
  </si>
  <si>
    <t>Total IC Members</t>
  </si>
  <si>
    <t>Promotions</t>
  </si>
  <si>
    <t>Select from dropdown menu</t>
  </si>
  <si>
    <t>Canada</t>
  </si>
  <si>
    <t>France</t>
  </si>
  <si>
    <t>https://www.sec.gov/divisions/corpfin/guidance/regs-kinterp.htm</t>
  </si>
  <si>
    <t>https://ilpa.org/dei/</t>
  </si>
  <si>
    <t>https://www.cfainstitute.org/en/ethics-standards/codes/diversity-equity-inclusion</t>
  </si>
  <si>
    <t>https://www.privateequitywire.co.uk/2021/11/09/308965/nasdaq-private-fund-manager-dei-data-available-free-investors-february-2022</t>
  </si>
  <si>
    <t>Afghanistan</t>
  </si>
  <si>
    <t>Angola</t>
  </si>
  <si>
    <t>Aruba</t>
  </si>
  <si>
    <t>Bahamas</t>
  </si>
  <si>
    <t>Bangladesh</t>
  </si>
  <si>
    <t>Belize</t>
  </si>
  <si>
    <t>Botswana</t>
  </si>
  <si>
    <t>Burkina Faso</t>
  </si>
  <si>
    <t>Burundi</t>
  </si>
  <si>
    <t>Costa Rica</t>
  </si>
  <si>
    <t>Cuba</t>
  </si>
  <si>
    <t>Curaçao</t>
  </si>
  <si>
    <t>Djibouti</t>
  </si>
  <si>
    <t>El Salvador</t>
  </si>
  <si>
    <t>Gabon</t>
  </si>
  <si>
    <t>Ghana</t>
  </si>
  <si>
    <t>Gibraltar</t>
  </si>
  <si>
    <t>Guam</t>
  </si>
  <si>
    <t>Honduras</t>
  </si>
  <si>
    <t>Hong Kong</t>
  </si>
  <si>
    <t>Jersey</t>
  </si>
  <si>
    <t>Kazakhstan</t>
  </si>
  <si>
    <t>Kenya</t>
  </si>
  <si>
    <t>Kiribati</t>
  </si>
  <si>
    <t>Kosovo</t>
  </si>
  <si>
    <t>Lesotho</t>
  </si>
  <si>
    <t>Liechtenstein</t>
  </si>
  <si>
    <t>Luxembourg</t>
  </si>
  <si>
    <t>Madagascar</t>
  </si>
  <si>
    <t>Malawi</t>
  </si>
  <si>
    <t>Maldives</t>
  </si>
  <si>
    <t>Mali</t>
  </si>
  <si>
    <t>Monaco</t>
  </si>
  <si>
    <t>Mozambique</t>
  </si>
  <si>
    <t>Myanmar</t>
  </si>
  <si>
    <t>Nauru</t>
  </si>
  <si>
    <t>Nicaragua</t>
  </si>
  <si>
    <t>Niger</t>
  </si>
  <si>
    <t>Oman</t>
  </si>
  <si>
    <t>Pakistan</t>
  </si>
  <si>
    <t>Palestine</t>
  </si>
  <si>
    <t>Panama</t>
  </si>
  <si>
    <t>Paraguay</t>
  </si>
  <si>
    <t>Philippines</t>
  </si>
  <si>
    <t>Portugal</t>
  </si>
  <si>
    <t>Qatar</t>
  </si>
  <si>
    <t>Rwanda</t>
  </si>
  <si>
    <t>Samoa</t>
  </si>
  <si>
    <t>Seychelles</t>
  </si>
  <si>
    <t>Sierra Leone</t>
  </si>
  <si>
    <t>Sri Lanka</t>
  </si>
  <si>
    <t>Suriname</t>
  </si>
  <si>
    <t>Swaziland</t>
  </si>
  <si>
    <t>Timor-Leste</t>
  </si>
  <si>
    <t>Togo</t>
  </si>
  <si>
    <t>Tonga</t>
  </si>
  <si>
    <t>Tuvalu</t>
  </si>
  <si>
    <t>Ukraine</t>
  </si>
  <si>
    <t>Uruguay</t>
  </si>
  <si>
    <t>Vanuatu</t>
  </si>
  <si>
    <t>Venezuela</t>
  </si>
  <si>
    <t>Vietnam</t>
  </si>
  <si>
    <t>Zimbabwe</t>
  </si>
  <si>
    <t>CONFIDENTIEL – NE PAS DIFFUSER</t>
  </si>
  <si>
    <r>
      <rPr>
        <b/>
        <sz val="9"/>
        <color theme="3"/>
        <rFont val="Arial"/>
        <family val="2"/>
      </rPr>
      <t>Objectif du modèle des mesures de la diversité</t>
    </r>
    <r>
      <rPr>
        <sz val="9"/>
        <color theme="3"/>
        <rFont val="Arial"/>
        <family val="2"/>
      </rPr>
      <t xml:space="preserve">
L’ILPA reconnaît qu’il est impératif de rendre compte de façon plus complète et cohérente des mesures ayant trait à la diversité au niveau des équipes au sein des organisations de commandité.es/de capital de risque, ainsi qu’au niveau des sociétés de portefeuille. Une plus grande uniformité dans l’information sur la diversité recueillie et fournie aux commanditaires est essentielle pour évaluer à long terme les progrès de notre secteur et l’impact global sur la diversité dans les entreprises et les secteurs dans lesquels investissent les sociétés de capital-investissement et de capital de risque du monde entier.
Ce modèle est destiné à servir de format normalisé pour partager les mesures de la diversité, et ce pour chaque rôle au sein des organisations de capital-investissement et de capital de risque et des sociétés de portefeuille, relativement à diverses caractéristiques de la diversité, notamment le genre, la race/l’ethnicité, ainsi que l’identification en tant que membre de la communauté LGBTQ2+, ancien.ne combattant.e et personne ayant une incapacité. 
Les mesures de la diversité suscitant un intérêt accru de la part des commanditaires, on s’attend à ce que l’information quantitative serve de toile de fond à une discussion qualitative tout aussi essentielle. L’ILPA s’attend à ce que l’information qualitative comprenne les mesures que les gestionnaires ont prises de manière proactive en vue d’améliorer la diversité des bassins de candidat.es et des voies de promotion pour les postes à pourvoir au sein du groupe/de la société de gestion (ou de l’entité déclarante), ainsi que les efforts visant à améliorer la diversité parmi les postes à pourvoir au sein du conseil d’administration dans lesquels la société a une participation significative ou majoritaire, c’est-à-dire une influence sur ces nominations ou la capacité de les orienter. </t>
    </r>
  </si>
  <si>
    <r>
      <rPr>
        <b/>
        <sz val="9"/>
        <color theme="3"/>
        <rFont val="Arial"/>
        <family val="2"/>
      </rPr>
      <t>Pratiques exemplaires de collecte et de communication des données</t>
    </r>
    <r>
      <rPr>
        <sz val="9"/>
        <color theme="3"/>
        <rFont val="Arial"/>
        <family val="2"/>
      </rPr>
      <t xml:space="preserve">
L’ILPA estime que la fourniture des données par l’intéressé.e, s’il y a lieu, constitue une pratique exemplaire; dans la mesure du possible, les utilisateur.trices du modèle devraient présenter les données qui ont été volontairement fournies par les employé.es en fonction de la façon dont ces personnes s’identifient et leur offrir l’option « Préfère ne pas fournir »; les données doivent être recueillies en conformité avec les déclarations appropriées quant à la protection de leur confidentialité, à la façon dont elles sont communiquées, à leurs fins et à leurs destinataires, par exemple, pour documenter les politiques du personnel, les avantages sociaux, l’embauche et la fidérlisation, les processus de recrutement, etc.</t>
    </r>
  </si>
  <si>
    <r>
      <rPr>
        <b/>
        <sz val="9"/>
        <color theme="3"/>
        <rFont val="Arial"/>
        <family val="2"/>
      </rPr>
      <t>Reconnaître les limites de la collecte de données et les différences qui existent au niveau local entre les mesures de la diversité</t>
    </r>
    <r>
      <rPr>
        <sz val="9"/>
        <color theme="3"/>
        <rFont val="Arial"/>
        <family val="2"/>
      </rPr>
      <t xml:space="preserve">
En raison de la nature quantitative du modèle, certaines mesures peuvent être interprétées différemment en raison du contexte géographique ou du secteur de l’entreprise et de la méthode de calcul. Les organisations devront respecter les lois locales et les normes culturelles qui peuvent façonner ou limiter la manière dont les données sont fournies dans le modèle. Le modèle prévoit le partage de données contextuelles supplémentaires, au-delà des mesures fournies dans les différents tableaux, ou dans le cas où la société ne serait pas en mesure de collecter ces données pour diverses raisons.  Par exemple :
• Si la société, en ce qui concerne le fonds visé par la diligence, exerce des activités dans plusieurs pays, les utilisateur.trices du modèle peuvent étendre les données démographiques de la diversité aux bureaux sous-jacents représentés dans le complexe du fonds pertinent. 
• Si la société, en raison de lois propres au territoire de compétence sur la protection de la vie privée ou d’autres contraintes, ne peut recueillir que l’information sur la diversité relative au genre.
• Si les mesures totales comprennent des sociétés de portefeuille situées dans des pays où le profil des groupes bien représentés par race/ethnicité n’est pas en accord avec le reste du portefeuille, les utilisateurs du modèle peuvent décrire les impacts de l’inclusion de ces sociétés en fournissant un contexte supplémentaire dans le champ prévu à cet effet. 
• Pour les sociétés dont les principales activités se déroulent dans certains territoires de compétence où les interprétations locales de la diversité sont plus nuancées que ce qui est saisi dans le modèle, par exemple, la diversité religieuse ou ethnique au-delà des définitions fournies, des pays d’origine ou du milieu socioéconomique, les utilisateur.trices du modèle peuvent expliquer les données démographiques sur la diversité de l’équipe en utilisant les champs d’information supplémentaires.</t>
    </r>
  </si>
  <si>
    <r>
      <rPr>
        <b/>
        <sz val="9"/>
        <color theme="3"/>
        <rFont val="Arial"/>
        <family val="2"/>
      </rPr>
      <t>Améliorations potentielles à envisager pour l’avenir</t>
    </r>
    <r>
      <rPr>
        <sz val="9"/>
        <color theme="3"/>
        <rFont val="Arial"/>
        <family val="2"/>
      </rPr>
      <t xml:space="preserve">
Reconnaissant que les améliorations apportées aux mesures de la diversité décrites dans le présent document constituent une avancée significative pour le secteur, l’ILPA examinera attentivement ce modèle afin de déterminer si des améliorations pourraient y être apportées à l’avenir pour fournir des renseignements supplémentaires qui n’ont pas été pris en compte dans ces révisions, notamment :
• l’information sur le roulement (embauches/nominations, promotions, départs) au sein du conseil d’administration et de la haute direction des sociétés en portefeuille;
• l’information sur la diversité de l’actionnariat parmi les sociétés de portefeuille;
• les données démographiques sur la diversité de l’actionnariat des sociétés de portefeuille – L’ILPA est consciente des facteurs à prendre en compte en matière de confidentialité pour la présentation de ces données, afin que des personnes ne soient pas singularisées par inadvertance. À l’heure actuelle, l’accent est mis sur les mesures de l’équité salariale qui sont en place au sein de la société, telles que décrites dans les questions détaillées du questionnaire de l’ILPA sur la diligence raisonnable.
• diversité totale de la main-d’œuvre parmi les sociétés de portefeuille;
• information supplémentaire indiquant la diversité cognitive, telle que le milieu socioéconomique, la mobilité sociale, l’établissement d’enseignement;
• application du modèle au-delà du capital-investissement (rachats et capital de risque) au moyen d’un partenariat avec des organisations représentant d’autres stratégies de marchés privés qui peuvent se trouver à différents stades du parcours DEI. Par exemple, la diversité parmi les emprunteur.euses pour les plateformes d’emprunt (il est à noter que certaines sociétés de crédit privé peuvent choisir d’appliquer le modèle tel quel, en remplaçant « emprunteur.euses » par « sociétés de portefeuille »).
• La diversité représentée dans la chaîne d’approvisionnement d’une entreprise, par exemple, les fournisseur.euses utilisé.es, les sous-traitant.es, etc.
Le modèle sera revu périodiquement afin qu'il s'harmonise avec les pratiques du marché et soit adapté en fonction de la compréhension changeante des aspects les plus critiques de la diversité mesurés et surveillés par le secteur. Toute révision recommandée à l’avenir fera l’objet d’un processus consultatif similaire à celui qui a été mené pour les révisions de 2021.
Enfin, il est important de rappeler que les chiffres ne racontent qu’une partie de l’histoire lorsqu’il s’agit de diversité, d’équité et d’inclusion dans une organisation, mais ils peuvent constituer un point de départ important. Nous espérons que la perspective que fournit ce type de divulgation pourra aider à jeter les bases d’une conversation mieux éclairée, qui contribue à un véritable changement et à une création de valeur plus durable à long terme.</t>
    </r>
  </si>
  <si>
    <t xml:space="preserve">* Le modèle sur la diversité de l’équipe ILPA se trouve à l’adresse suivante : </t>
  </si>
  <si>
    <t>Qui aura accès à mes données?</t>
  </si>
  <si>
    <t>J’aimerais améliorer les politiques et pratiques DEI de mon entreprise; par où dois-je commencer?</t>
  </si>
  <si>
    <t>BDC Capital est partenaire de plusieurs organismes de normalisation offrant des bibliothèques de ressources en matière de DEI et de pratiques exemplaires. Nous vous invitons à consulter ce qui suit et à ne pas hésiter à communiquer avec l’équipe de fonds de BDC Capital (ou avec le.la commanditaire qui demande ce modèle rempli) pour en discuter en tout temps.</t>
  </si>
  <si>
    <t>Bibliothèque de ressources en matière de DEI de l’Association canadienne du capital de risque</t>
  </si>
  <si>
    <t>Au Canada</t>
  </si>
  <si>
    <t>À ce jour, quelle a été la réaction du secteur concernant la collecte de données DEI?</t>
  </si>
  <si>
    <r>
      <t xml:space="preserve">Les marchés publics et privés reconnaissent l’importance de divulguer et de faire le suivi des données DEI afin de progresser dans la promotion d’une culture plus diversifiée, plus équitable et plus inclusive. Les sociétés cotées en bourse, les sociétés d’État et d’autres organisations privées sont de plus en plus souvent tenues de respecter la même norme. Les associations du secteur d’activité, y compris l’ILPA et le CFA Institute, publient des versions préliminaires de conseils sur la manière dont les entreprises peuvent montrer leur soutien et rendre compte des progrès réalisés en matière de politiques et de pratiques DEI. Pour de plus amples renseignements à ce sujet, veuillez consulter l’onglet </t>
    </r>
    <r>
      <rPr>
        <b/>
        <sz val="9"/>
        <color theme="3"/>
        <rFont val="Arial"/>
        <family val="2"/>
      </rPr>
      <t>Exigences en matière de divulgation des données sur la diversité.</t>
    </r>
  </si>
  <si>
    <t>Qui, dans mon équipe, devrait diriger l’initiative de collecte de données DEI au nom de la société?</t>
  </si>
  <si>
    <t>Bien que cela dépende de la structure de votre équipe, nous constatons souvent que la collecte des données DEI reste du ressort de votre équipe des RH. Cependant, nous recommandons aux commandité.es ayant des équipes plus restreintes de désigner une personne qui est responsable de la plus grande partie du travail de collecte de données (y compris l’information financière des sociétés en portefeuille). Il est important qu’une supervision de la direction soit assurée tout au long du processus afin de garantir l’intégrité des données.</t>
  </si>
  <si>
    <t>Les sociétés en portefeuille rejettent ma demande de données DEI; quelles sont les meilleures étapes à suivre?</t>
  </si>
  <si>
    <t>Je ne me sens pas à l’aise de demander des données sur le statut de membre de la communauté LGBTQ2+ à mes employé.es ou aux sociétés en portefeuille; quelles sont les meilleures étapes à suivre?</t>
  </si>
  <si>
    <r>
      <t xml:space="preserve">Veuillez utiliser la section « Information non collectée / préfère pas fournir » de l’onglet </t>
    </r>
    <r>
      <rPr>
        <b/>
        <sz val="9"/>
        <color theme="3"/>
        <rFont val="Arial"/>
        <family val="2"/>
      </rPr>
      <t>Commandité.e – Quantitatives</t>
    </r>
    <r>
      <rPr>
        <sz val="9"/>
        <color theme="3"/>
        <rFont val="Arial"/>
        <family val="2"/>
      </rPr>
      <t xml:space="preserve"> et la section « Raison de la non-divulgation » de l’onglet </t>
    </r>
    <r>
      <rPr>
        <b/>
        <sz val="9"/>
        <color theme="3"/>
        <rFont val="Arial"/>
        <family val="2"/>
      </rPr>
      <t>Portefeuille – DEI.</t>
    </r>
  </si>
  <si>
    <t>Je souhaite fournir des données/renseignements supplémentaires sur l’approche de mon entreprise en matière de DEI, qui ne sont pas demandés dans ce modèle (par exemple, la diversité des langues parlées, la foi, le statut d’immigrant.e, etc.); quelles sont les meilleures étapes à suivre?</t>
  </si>
  <si>
    <t>Mon entreprise sera-t-elle classée ou pénalisée en fonction de son approche de DEI?</t>
  </si>
  <si>
    <r>
      <t xml:space="preserve">L’objectif de ce travail de collecte de données et de renseignements est d’établir une base de référence pour la classe d’actifs de capital de risque canadiens, par rapport à laquelle les progrès seront mesurés au fil du temps. L’intention n’est pas de juger ou de favoriser un.e commandité.e en particulier. Nous savons pertinemment que nous ne sommes qu’au début de cet important parcours et nous cherchons des moyens de nous améliorer au fil du temps. Pour les commandité.es qui souhaitent déterminer où ils et elles se situent sur le spectre de la représentation diversifiée et des pratiques exemplaires, nous pouvons à terme proposer un simple exercice d’évaluation comparative par rapport à l’ensemble élargi des occasions. Il est toutefois important de noter que toutes les données fournies dans ce modèle seront communiquées uniquement de façon </t>
    </r>
    <r>
      <rPr>
        <b/>
        <sz val="9"/>
        <color theme="3"/>
        <rFont val="Arial"/>
        <family val="2"/>
      </rPr>
      <t>agrégée et anonyme, sans exception.</t>
    </r>
  </si>
  <si>
    <t>Information non collectée / 
Préfère ne pas fournir</t>
  </si>
  <si>
    <t>Personnes, autres que les Autochtones, qui ne sont pas de race caucasienne ou blanche. La population des minorités visibles se compose principalement des groupes suivants : Arabes, Noirs, Chinois, Philippins, Japonais, Coréens, Latino-Américains, Asiatiques du Sud, Asiatiques du Sud-Est, Asiatiques de l’Ouest.</t>
  </si>
  <si>
    <t>Membres des Premières Nations, de la nation métisse, des Inuits et d’autres communautés autochtones.</t>
  </si>
  <si>
    <t>L’information sur l’identité raciale n’a pas été collectée ou les personnes concernées ont choisi de ne pas la fournir.</t>
  </si>
  <si>
    <t>Femme</t>
  </si>
  <si>
    <t>Homme</t>
  </si>
  <si>
    <t>Non binaire</t>
  </si>
  <si>
    <t>Race et ethnicité</t>
  </si>
  <si>
    <t>Genre</t>
  </si>
  <si>
    <t>Personne s’identifiant en tant que femme, et pas exclusivement les personnes cisgenres.</t>
  </si>
  <si>
    <t>Personne s’identifiant en tant qu’homme, et pas exclusivement les personnes cisgenres.</t>
  </si>
  <si>
    <t>Personne dont l’identité de genre à laquelle elle s’identifie ou au nom de laquelle elle s’exprime n’est ni entièrement l’identité homme ni entièrement l’identité femme</t>
  </si>
  <si>
    <t>L’ information sur l’identité de genre n’a pas été collectée ou les personnes concernées ont choisi de ne pas la fournir.</t>
  </si>
  <si>
    <t>Spécialistes de l’investissement (commandité.es)</t>
  </si>
  <si>
    <t>Direction de la société et des investissements 
(associé.es et cadres de niveau C)</t>
  </si>
  <si>
    <t>Spécialistes principaux, spécialistes principales de l'investissement</t>
  </si>
  <si>
    <t>Autres spécialistes 
de l’investissement</t>
  </si>
  <si>
    <t>Par exemple, le président-directeur général ou la présidente-directrice générale, le président ou la présidente, les associés directeurs ou les associées directrices, les associés et directeurs généraux ou associées et directrices générales ayant la responsabilité principale de la direction générale de la société de gestion et de la supervision de l’équipe d’investissement, parfois définis en tant que comité exécutif. Peuvent ou non participer directement à la recherche, à l’évaluation, à l’exécution et à la gestion des contrats. Généralement responsables des décisions finales concernant les contrats, y compris les sorties. Ont généralement un intéressement dans les plus-values réalisées sur les sorties de contrats ou les profits de la société de gestion. Ne comprend pas la direction des opérations (définie ci-dessous).</t>
  </si>
  <si>
    <t>Spécialistes de l'investissement qui ont un pouvoir de décision mais qui ne font pas partie de la direction de la société, par exemple, les directeurs généraux ou les directrices générales, les directeurs principaux ou les directrices principales, les directeurs ou directrices qui jouent un rôle important dans la détermination des sources d'approvisionnement, la recommandation et la direction des investissements et qui contribuent à la prise de décisions en matière d’investissement de l’entreprise. Il peut s’agir de partenaires opérationnel.les de sociétés en portefeuille spécialisées qui travaillent en étroite collaboration avec les spécialistes des contrats pour gérer les investissements.</t>
  </si>
  <si>
    <t>Par exemple, les contrepartistes, les vice-présidents ou vice-présidentes, les associés ou associées, les analystes. Principalement responsables de la recherche, de l’évaluation, de l’exécution, de la gestion et du soutien des contrats. Peuvent ou non avoir un intéressement dans les plus-values réalisées sur les sorties de contrats, ou les profits de la société de gestion.</t>
  </si>
  <si>
    <t>Spécialistes non-investisseurs (commandité.es)</t>
  </si>
  <si>
    <t>Direction des opérations et de l’administration 
(associé.es et cadres de niveau C)</t>
  </si>
  <si>
    <t>Autres professionnelles des opérations et de l’administration</t>
  </si>
  <si>
    <t xml:space="preserve">Par exemple, chef de la direction financière, chef de l’exploitation, chef des services comptables, chef des services de communications, avocat.e général.e, chef des ressources humaines, partenaires des relations avec les investisseurs, directeurs généraux ou directrices générales, ou associé.es dans une équipe qui n’est pas chargée des investissements. Principalement responsables de la direction des équipes juridiques et administratives, des finances, du marketing, des relations avec les investisseurs (et de toute autre unité décrite en détail ci-dessous). Peuvent ou non avoir leur mot à dire sur les décisions d’investissement finales (généralement des améliorations opérationnelles). Ont généralement un intéressement dans toute plus-value réalisée sur les sorties de contrats. Peuvent ou non participer aux profits de la société de gestion. </t>
  </si>
  <si>
    <t>Professionnel.les des opérations / entrepreneur.es en résidence, marketing / relations avec les investisseur.euses / communications, finances / comptabilité, juridique / conformité, administratif, autres opérations / membres de l’équipe administrative.</t>
  </si>
  <si>
    <t>Information supplémentaire sur la diversité</t>
  </si>
  <si>
    <t>Membre de la communauté LGBTQ2+2</t>
  </si>
  <si>
    <t>Statut d’ancien combattant</t>
  </si>
  <si>
    <t>Personnes ayant une incapacité</t>
  </si>
  <si>
    <t>Personne s’identifiant en tant que membre de la communauté LGBTQ2+.</t>
  </si>
  <si>
    <t>Personne qui a été honorablement libérée après avoir servi dans une branche des forces armées.</t>
  </si>
  <si>
    <t>Personne présentant une/des déficience(s) de nature physique, mentale, intellectuelle ou sensorielle durables qui, lorsqu’elle est confrontée à divers obstacles, peuvent l’empêcher d’être un membre à part entière de la société sur la base de l’égalité avec les autres.</t>
  </si>
  <si>
    <t>Données sur les sociétés de portefeuille</t>
  </si>
  <si>
    <t>Total Employé.es</t>
  </si>
  <si>
    <t>Équipe de direction</t>
  </si>
  <si>
    <t>Conseil d’administration</t>
  </si>
  <si>
    <t>Comprend le personnel permanent à temps plein et les consultant.es/sous-traitant.es.</t>
  </si>
  <si>
    <t>Par exemple, chef de la direction, chef de l’exploitation, chef des finances, directeur.trice technique, chef de la direction marketing et chef de la direction stratégique.</t>
  </si>
  <si>
    <t>Comprend des représentant.es des actionnaires et des membres indépendant.es du conseil d’administration.</t>
  </si>
  <si>
    <t>1. Institut de la diversité (parrainé par le Conseil canadien des normes)</t>
  </si>
  <si>
    <t>2. Statistique Canada</t>
  </si>
  <si>
    <t>Modèle de diversité de l’équipe des commandité.es</t>
  </si>
  <si>
    <t>Nom du commandité ou de la commanditée</t>
  </si>
  <si>
    <t>Fin de la période</t>
  </si>
  <si>
    <t>Préparé par</t>
  </si>
  <si>
    <t>Commandité.e A</t>
  </si>
  <si>
    <t>31 décembre AAAA</t>
  </si>
  <si>
    <t>Nom, titre</t>
  </si>
  <si>
    <t>Mesures relatives au genre et à la diversité – déclaration volontaire</t>
  </si>
  <si>
    <t>Oui</t>
  </si>
  <si>
    <t>Si Autre, veuillez préciser.</t>
  </si>
  <si>
    <t>Résumé des mesures DEI annuelles du commandité ou de la commanditée</t>
  </si>
  <si>
    <t>Quantitatives  – Participation du commandité (%) et composition du comité d’investissement</t>
  </si>
  <si>
    <t>Remarque : Les valeurs « Personnes racisées, noires ou de couleur » + « Autochtones » + « Information non collectée/Préfère ne pas fournir » ne doivent pas être ajoutées à la colonne Total.</t>
  </si>
  <si>
    <t>Participation du commandité ou de la commanditée (%)</t>
  </si>
  <si>
    <t>Hommes</t>
  </si>
  <si>
    <t>Femmes</t>
  </si>
  <si>
    <t>Non binaires</t>
  </si>
  <si>
    <t>Information non collectée/Préfère ne pas fournir</t>
  </si>
  <si>
    <t>Personnes racisées, noires ou de couleur</t>
  </si>
  <si>
    <t>Autochtones</t>
  </si>
  <si>
    <t>Total participation du commandité ou de la commanditée</t>
  </si>
  <si>
    <t>% de femmes</t>
  </si>
  <si>
    <t>% de minorités visibles</t>
  </si>
  <si>
    <t>% d’Autochtones</t>
  </si>
  <si>
    <t>Composition du comité d’investissement (« CI ») (nombre)</t>
  </si>
  <si>
    <t>Quantitatives – Employé.es de la société</t>
  </si>
  <si>
    <t>Total Employé.es de la société (nombre)</t>
  </si>
  <si>
    <t>Direction de la société et des investissements 
(associés et cadres de niveau C)</t>
  </si>
  <si>
    <t>Spécialistes principaux des investissements</t>
  </si>
  <si>
    <t>Autres spécialistes de l’investissement</t>
  </si>
  <si>
    <t>Direction des opérations et de l’administration (associés et cadres de niveau C)</t>
  </si>
  <si>
    <t>Autres professionnel.les de l’exploitation et de l’administration</t>
  </si>
  <si>
    <t>Total Employé.es de la société</t>
  </si>
  <si>
    <t>Total 
Employé.es de la société</t>
  </si>
  <si>
    <t xml:space="preserve">Équipe des 
spécialistes principaux et principales de l'investissement </t>
  </si>
  <si>
    <t>Équipe des 
spécialistes subalternes de l'investissement</t>
  </si>
  <si>
    <t>Équipe des opérations</t>
  </si>
  <si>
    <t>REMARQUE : Représente le pourcentage du total Employés de la société</t>
  </si>
  <si>
    <t>Total Employés de la société (nombre)</t>
  </si>
  <si>
    <t>Autres professionnels de l’exploitation et de l’administration</t>
  </si>
  <si>
    <t>Total Employés de la société</t>
  </si>
  <si>
    <t>REMARQUE : Représente le pourcentage du sous-total</t>
  </si>
  <si>
    <t>Nombre de spécialistes</t>
  </si>
  <si>
    <t>Total Spécialistes</t>
  </si>
  <si>
    <t>% du total Spécialistes</t>
  </si>
  <si>
    <t>Membres de la communauté LGBTQ2+</t>
  </si>
  <si>
    <t>Ancien.nes combattant.es</t>
  </si>
  <si>
    <t>S.O.</t>
  </si>
  <si>
    <t>Quantitatives – Mouvement du personnel</t>
  </si>
  <si>
    <t>Mouvements du personnel (12 derniers mois)</t>
  </si>
  <si>
    <t>Embauches</t>
  </si>
  <si>
    <t>Départs</t>
  </si>
  <si>
    <t>REMARQUE : Représente le % du total de la colonne (c’est-à-dire que la case Total montre que cette année-là, 100 % des personnes embauchées par les sociétés étaient des hommes, que 100 % des personnes promues étaient des femmes et que l’information sur le genre n’a pas été collectée/divulguée concernant les départs de l’entreprise cette année-là).</t>
  </si>
  <si>
    <t>Embauche et roulement</t>
  </si>
  <si>
    <t>Total Mouvement du personnel (12 derniers mois)</t>
  </si>
  <si>
    <t>Disponibilité de l’information au-delà du genre</t>
  </si>
  <si>
    <t>Si seules les données sur le genre sont fournies, veuillez décrire les pratiques de votre organisation en matière de collecte de données et toute limitation de la collecte de l’information sur la diversité au-delà du genre, par exemple, la race/l’ethnicité, l’appartenance à la communauté LGBTQ2+, le statut d’ancien.ne combattant.e ou de personne ayant une incapacité. Par exemple, toute restriction d’ordre juridique ou en matière de confidentialité, taille de l’équipe ou absence d’une fonction RH qui empêche de s’identifier sur une base volontaire, etc.</t>
  </si>
  <si>
    <t>Exemple de texte</t>
  </si>
  <si>
    <t>Disponibilité de l’information au-delà des paramètres fournis</t>
  </si>
  <si>
    <t>Veuillez fournir toute information supplémentaire pertinente à la diversité des spécialistes, autre que les mesures saisies ci-dessus.</t>
  </si>
  <si>
    <t>Qualitatives</t>
  </si>
  <si>
    <t>Interne</t>
  </si>
  <si>
    <t>Politiques et pratiques : Indiquez si la société a mis en place l’un ou l’autre des éléments suivants</t>
  </si>
  <si>
    <t>Une déclaration/stratégie organisationnelle DEI ou désignation d'un.e responsable/champion.ne de la diversité</t>
  </si>
  <si>
    <t>Un code de conduite standard ou une politique antidiscrimination</t>
  </si>
  <si>
    <t>Mesures visant à éliminer les préjugés lors des processus d’embauche ou à élargir le bassin de candidat.es au-delà des sources traditionnelles</t>
  </si>
  <si>
    <t>Une politique de congé pour raisons familiales ou la promotion de politiques sur les horaires de travail flexibles ou l’équilibre entre vie professionnelle et vie privée</t>
  </si>
  <si>
    <t>Programmes de mentorat/formation adaptés à des méthodes de recrutement diversifiées</t>
  </si>
  <si>
    <t xml:space="preserve">Formation spécialisée pour ses employé.es (par exemple, formation sur le leadership, la lutte contre le harcèlement ou le savoir-faire culturel). </t>
  </si>
  <si>
    <t>Enquêtes sur la culture organisationnelle et méthode de suivi des progrès réalisés</t>
  </si>
  <si>
    <t>Soutien en matière de santé mentale fourni à ses employé.es ou à ses sociétés en portefeuille</t>
  </si>
  <si>
    <t>Système de signalement de harcèlement ou utilisation d’un.e médiateur.trice indépendant.e</t>
  </si>
  <si>
    <t>Historique des plaintes</t>
  </si>
  <si>
    <t>Y a-t-il eu des plaintes pour harcèlement d’ordre général ou sexuel, mauvaise conduite ou discrimination à l’encontre d’un.e employé.e ou d’un.e ancien.ne employé.e de la société (alors qu’il ou elle était à l'emploi de la société) au cours des 5 dernières années?</t>
  </si>
  <si>
    <t>Texte</t>
  </si>
  <si>
    <t>Non</t>
  </si>
  <si>
    <t>Préciser</t>
  </si>
  <si>
    <t>Portefeuille</t>
  </si>
  <si>
    <t>Investissements et suivi : Indiquez si la société</t>
  </si>
  <si>
    <t>A des cibles d’investissement en matière de diversité (diversité au sein des conseils d’administration, de la direction générale, etc.)</t>
  </si>
  <si>
    <t>Effectue le suivi et la déclaration des données démographiques sur le flux des contrats</t>
  </si>
  <si>
    <t>Incorpore les questions de DEI dans le processus de diligence</t>
  </si>
  <si>
    <t>Impact dans la collectivité : Indiquez si la société</t>
  </si>
  <si>
    <t>Fait du bénévolat pour une association ou initiative faisant la promotion de la DEI ou en est une associée</t>
  </si>
  <si>
    <t>Offre des heures de bureau pour les fondateurs ou fondatrices sous-représenté.es</t>
  </si>
  <si>
    <t>Cherche à faire appel à des intervenant.es issu.es de la diversité pour les événements organisés par la société</t>
  </si>
  <si>
    <t>Autre</t>
  </si>
  <si>
    <t>Veuillez fournir toute information supplémentaire concernant les initiatives DEI de la société en plus des détails ci-dessus.</t>
  </si>
  <si>
    <t>Écosystème</t>
  </si>
  <si>
    <t>Modèle de diversité du portefeuille de fonds</t>
  </si>
  <si>
    <t>31 décembre, AAAA</t>
  </si>
  <si>
    <t>Remarque :</t>
  </si>
  <si>
    <t>Élargir le champ d’application du rapport DEI détaillé.</t>
  </si>
  <si>
    <t>Les valeurs de chaque colonne n’ont pas à être ajoutées au total de la colonne.</t>
  </si>
  <si>
    <t>Résumé de la diversité annuelle des sociétés de portefeuille</t>
  </si>
  <si>
    <t>Nom de la société</t>
  </si>
  <si>
    <t>Siège de la société
(pays)</t>
  </si>
  <si>
    <t>Raison de la non-divulgation, le cas échéant</t>
  </si>
  <si>
    <t>Code de conduite ou 
politique antidiscrimination en place</t>
  </si>
  <si>
    <t>Politiques DEI, 
pratiques ou initiatives 
en place</t>
  </si>
  <si>
    <t>Nombre de femmes</t>
  </si>
  <si>
    <t>Nombre de personnes racisées, 
noires ou de couleur</t>
  </si>
  <si>
    <t>Nombre d’Autochtones</t>
  </si>
  <si>
    <t>Nombre de membres de la communauté LGBTQ2+</t>
  </si>
  <si>
    <t>Nombre d’ancien.nes combattant.es</t>
  </si>
  <si>
    <t>Nombre de personnes ayant une incapacité</t>
  </si>
  <si>
    <t>Nombre total 
Employé.es</t>
  </si>
  <si>
    <t>Nombre total Équipe de direction</t>
  </si>
  <si>
    <t>Nombre total
Conseil d’administration</t>
  </si>
  <si>
    <t>Tous les employés</t>
  </si>
  <si>
    <t>Voir le menu déroulant</t>
  </si>
  <si>
    <t>Oui/Non</t>
  </si>
  <si>
    <t>Nombre à la 
fin de période</t>
  </si>
  <si>
    <t>Société A</t>
  </si>
  <si>
    <t>Société B</t>
  </si>
  <si>
    <t>Société C</t>
  </si>
  <si>
    <t>Société D</t>
  </si>
  <si>
    <t>Société E</t>
  </si>
  <si>
    <t>Société F</t>
  </si>
  <si>
    <t>États-Unis d’Amérique</t>
  </si>
  <si>
    <t>Pays</t>
  </si>
  <si>
    <t>Albanie</t>
  </si>
  <si>
    <t>Algérie</t>
  </si>
  <si>
    <t>Samoa américaines</t>
  </si>
  <si>
    <t>Andorre</t>
  </si>
  <si>
    <t>Antigua-et-Barbuda</t>
  </si>
  <si>
    <t>Argentine</t>
  </si>
  <si>
    <t>Arménie</t>
  </si>
  <si>
    <t>Australie</t>
  </si>
  <si>
    <t>Autriche</t>
  </si>
  <si>
    <t>Azerbaïdjan</t>
  </si>
  <si>
    <t>Bahreïn</t>
  </si>
  <si>
    <t>Barbade</t>
  </si>
  <si>
    <t>Bélarus</t>
  </si>
  <si>
    <t>Belgique</t>
  </si>
  <si>
    <t>Bénin</t>
  </si>
  <si>
    <t>Bermudes</t>
  </si>
  <si>
    <t>Bhoutan</t>
  </si>
  <si>
    <t>Bolivie</t>
  </si>
  <si>
    <t>Bosnie-Herzégovine</t>
  </si>
  <si>
    <t>Brésil</t>
  </si>
  <si>
    <t>Îles Vierges britanniques</t>
  </si>
  <si>
    <t>Brunéi Darussalam</t>
  </si>
  <si>
    <t>Bulgarie</t>
  </si>
  <si>
    <t>Cap-Vert</t>
  </si>
  <si>
    <t>Cambodge</t>
  </si>
  <si>
    <t>Cameroun</t>
  </si>
  <si>
    <t>Îles Caïmans</t>
  </si>
  <si>
    <t>République centrafricaine</t>
  </si>
  <si>
    <t>Tchad</t>
  </si>
  <si>
    <t>Îles Anglo-Normandes</t>
  </si>
  <si>
    <t>Chili</t>
  </si>
  <si>
    <t>Chine</t>
  </si>
  <si>
    <t>Colombie</t>
  </si>
  <si>
    <t>Comores</t>
  </si>
  <si>
    <t>République du Congo</t>
  </si>
  <si>
    <t>Côte d’Ivoire</t>
  </si>
  <si>
    <t>Croatie</t>
  </si>
  <si>
    <t>Chypre</t>
  </si>
  <si>
    <t>République tchèque</t>
  </si>
  <si>
    <t>Danemark</t>
  </si>
  <si>
    <t>Dominique</t>
  </si>
  <si>
    <t>République dominicaine</t>
  </si>
  <si>
    <t>Équateur</t>
  </si>
  <si>
    <t>Égypte</t>
  </si>
  <si>
    <t>Guinée équatoriale</t>
  </si>
  <si>
    <t>Érythrée</t>
  </si>
  <si>
    <t>Estonie</t>
  </si>
  <si>
    <t>Éthiopie</t>
  </si>
  <si>
    <t>Îles Féroé</t>
  </si>
  <si>
    <t>Fidji</t>
  </si>
  <si>
    <t>Finlande</t>
  </si>
  <si>
    <t>Polynésie française</t>
  </si>
  <si>
    <t>Gambie</t>
  </si>
  <si>
    <t>Géorgie</t>
  </si>
  <si>
    <t>Allemagne</t>
  </si>
  <si>
    <t>Grèce</t>
  </si>
  <si>
    <t>Groenland</t>
  </si>
  <si>
    <t>Grenade</t>
  </si>
  <si>
    <t>Guatémala</t>
  </si>
  <si>
    <t>Guernesey</t>
  </si>
  <si>
    <t>Guinée</t>
  </si>
  <si>
    <t>Guinée-Bissau</t>
  </si>
  <si>
    <t>Guyane</t>
  </si>
  <si>
    <t>Haïti</t>
  </si>
  <si>
    <t>Hongrie</t>
  </si>
  <si>
    <t>Islande</t>
  </si>
  <si>
    <t>Inde</t>
  </si>
  <si>
    <t>Indonésie</t>
  </si>
  <si>
    <t>République islamique d’Iran</t>
  </si>
  <si>
    <t>Irak</t>
  </si>
  <si>
    <t>Irlande</t>
  </si>
  <si>
    <t>Île de Man</t>
  </si>
  <si>
    <t>Israël</t>
  </si>
  <si>
    <t>Italie</t>
  </si>
  <si>
    <t>Jamaïque</t>
  </si>
  <si>
    <t>Japon</t>
  </si>
  <si>
    <t>Jordanie</t>
  </si>
  <si>
    <t>Corée du Sud</t>
  </si>
  <si>
    <t>Koweït</t>
  </si>
  <si>
    <t>République du Kirghizistan</t>
  </si>
  <si>
    <t>République démocratique populaire lao</t>
  </si>
  <si>
    <t>Lettonie</t>
  </si>
  <si>
    <t>Liban</t>
  </si>
  <si>
    <t>Libéria</t>
  </si>
  <si>
    <t>Libye</t>
  </si>
  <si>
    <t>Lituanie</t>
  </si>
  <si>
    <t>Région administrative spéciale de Macao de la République populaire de Chine (RASM)</t>
  </si>
  <si>
    <t>Macédoine, ancienne République yougoslave</t>
  </si>
  <si>
    <t>Malaisie</t>
  </si>
  <si>
    <t>Malte</t>
  </si>
  <si>
    <t>Îles Marshall</t>
  </si>
  <si>
    <t>Mauritanie</t>
  </si>
  <si>
    <t>Maurice</t>
  </si>
  <si>
    <t>Mexique</t>
  </si>
  <si>
    <t>États fédérés de Micronésie République</t>
  </si>
  <si>
    <t>de Moldova</t>
  </si>
  <si>
    <t>Mongolie</t>
  </si>
  <si>
    <t>Monténégro</t>
  </si>
  <si>
    <t>Maroc</t>
  </si>
  <si>
    <t>Myanmar (Birmanie)</t>
  </si>
  <si>
    <t>Namibie</t>
  </si>
  <si>
    <t>Népal</t>
  </si>
  <si>
    <t>Pays-Bas</t>
  </si>
  <si>
    <t>Nouvelle-Calédonie</t>
  </si>
  <si>
    <t>Nouvelle-Zélande</t>
  </si>
  <si>
    <t>Nigéria</t>
  </si>
  <si>
    <t>Îles Mariannes du Nord</t>
  </si>
  <si>
    <t>Norvège</t>
  </si>
  <si>
    <t>Palaos</t>
  </si>
  <si>
    <t>Papouasie-Nouvelle-Guinée</t>
  </si>
  <si>
    <t>Pérou</t>
  </si>
  <si>
    <t>Pologne</t>
  </si>
  <si>
    <t>Porto Rico</t>
  </si>
  <si>
    <t>Roumanie</t>
  </si>
  <si>
    <t>Russie</t>
  </si>
  <si>
    <t>Saint-Marin</t>
  </si>
  <si>
    <t>São Tomé et Principe</t>
  </si>
  <si>
    <t>Arabie saoudite</t>
  </si>
  <si>
    <t>Écosse</t>
  </si>
  <si>
    <t>Sénégal</t>
  </si>
  <si>
    <t>Serbie</t>
  </si>
  <si>
    <t>Singapour</t>
  </si>
  <si>
    <t>Sint Maarten (partie néerlandaise)</t>
  </si>
  <si>
    <t>République slovaque</t>
  </si>
  <si>
    <t>Slovénie</t>
  </si>
  <si>
    <t>Îles Salomon</t>
  </si>
  <si>
    <t>Somalie</t>
  </si>
  <si>
    <t>Afrique du Sud</t>
  </si>
  <si>
    <t>Soudan du Sud</t>
  </si>
  <si>
    <t>Espagne</t>
  </si>
  <si>
    <t>Saint-Kitts-et-Nevis</t>
  </si>
  <si>
    <t>Sainte-Lucie</t>
  </si>
  <si>
    <t>St. Martin (partie française)</t>
  </si>
  <si>
    <t>Saint-Vincent-et-les-Grenadines</t>
  </si>
  <si>
    <t>Soudan</t>
  </si>
  <si>
    <t>Suède</t>
  </si>
  <si>
    <t>Suisse</t>
  </si>
  <si>
    <t>République arabe syrienne</t>
  </si>
  <si>
    <t>Taïwan</t>
  </si>
  <si>
    <t>Tadjikistan</t>
  </si>
  <si>
    <t>Tanzanie</t>
  </si>
  <si>
    <t>Thaïlande</t>
  </si>
  <si>
    <t>Trinité-et-Tobago</t>
  </si>
  <si>
    <t>Tunisie</t>
  </si>
  <si>
    <t>Turquie</t>
  </si>
  <si>
    <t>Turkménistan</t>
  </si>
  <si>
    <t>Îles Turks et Caicos</t>
  </si>
  <si>
    <t>Ouganda</t>
  </si>
  <si>
    <t>Émirats arabes unis</t>
  </si>
  <si>
    <t>Royaume-Uni</t>
  </si>
  <si>
    <t>Ouzbékistan</t>
  </si>
  <si>
    <t>République bolivarienne du Venezuela</t>
  </si>
  <si>
    <t>Îles Vierges (États-Unis)</t>
  </si>
  <si>
    <t>Pays de Galles</t>
  </si>
  <si>
    <t>Cisjordanie et Gaza</t>
  </si>
  <si>
    <t>République du Yémen</t>
  </si>
  <si>
    <t>Zambie</t>
  </si>
  <si>
    <t>Données non demandées</t>
  </si>
  <si>
    <t>Données demandées, pas de réponse de la société</t>
  </si>
  <si>
    <t>Données demandées, la société a refusé de les donner</t>
  </si>
  <si>
    <t>Raisons de la non-divulgation</t>
  </si>
  <si>
    <t>Société X</t>
  </si>
  <si>
    <t>Mesures de la diversité au niveau de la société</t>
  </si>
  <si>
    <t>Modèle de diversité pour les sociétés en portefeuille</t>
  </si>
  <si>
    <t>Si seules les données relatives au genre sont fournies, veuillez indiquer les raisons du manque d’information sur la diversité au-delà du genre, par exemple, la race/l’ethnicité, l’appartenance au groupe LGBTQ2+, le statut d’ancien combattant ou de personne ayant une incapacité.</t>
  </si>
  <si>
    <t>Veuillez fournir toute information supplémentaire pertinente à la diversité des spécialistes ou aux politiques de la société autre que les mesures saisies ci-dessus.</t>
  </si>
  <si>
    <t>Références</t>
  </si>
  <si>
    <t>Foire aux questions</t>
  </si>
  <si>
    <t>Définitions du modèle</t>
  </si>
  <si>
    <r>
      <rPr>
        <b/>
        <sz val="9"/>
        <color theme="3"/>
        <rFont val="Arial"/>
        <family val="2"/>
      </rPr>
      <t xml:space="preserve">Information sur la propriété
</t>
    </r>
    <r>
      <rPr>
        <sz val="9"/>
        <color theme="3"/>
        <rFont val="Arial"/>
        <family val="2"/>
      </rPr>
      <t>La propriété de la société et la présentation des données démographiques sur la diversité par intérêt économique proportionnel devraient être fournies concernant les personnes exerçant une responsabilité au niveau de la direction, qui leur confère une influence ou un contrôle significatif, direct ou indirect, sur les décisions de l’entreprise, souvent harmonisé avec le droit de vote. Dans certains territoires de compétence, le contrôle est défini comme l’exercice du droit de vote d’un certain pourcentage d’une catégorie d’intérêts dans l’entité, ou la capacité de vendre, de diriger la vente ou de recevoir le produit de la vente d’un certain pourcentage des titres de l’entité, par exemple 25 % en vertu de l’Advisers Act aux États-Unis.</t>
    </r>
  </si>
  <si>
    <r>
      <rPr>
        <b/>
        <sz val="9"/>
        <color theme="3"/>
        <rFont val="Arial"/>
        <family val="2"/>
      </rPr>
      <t xml:space="preserve">Information sur les comités d’investissement
</t>
    </r>
    <r>
      <rPr>
        <sz val="9"/>
        <color theme="3"/>
        <rFont val="Arial"/>
        <family val="2"/>
      </rPr>
      <t xml:space="preserve">Les données démographiques relatives aux personnes siégeant aux comités d’investissement sont destinées à refléter les personnes en mesure d’influencer ou de diriger les décisions concernant le déploiement du capital du fonds visé par la diligence, et non pas tous les comités d’investissement de la société. Si la société ne dispose pas d’un comité d’investissement, les données devraient être fournies concernant les personnes ayant le pouvoir de décision et la responsabilité finaux en matière d’investissement.                                                                                                                                                                                                                                                                                      </t>
    </r>
  </si>
  <si>
    <r>
      <t>Personnes racisées, noires ou de couleur
(« Minorités visibles »)</t>
    </r>
    <r>
      <rPr>
        <b/>
        <vertAlign val="superscript"/>
        <sz val="9"/>
        <color theme="3"/>
        <rFont val="Arial"/>
        <family val="2"/>
      </rPr>
      <t>1,2</t>
    </r>
  </si>
  <si>
    <r>
      <t>Autochtones</t>
    </r>
    <r>
      <rPr>
        <b/>
        <vertAlign val="superscript"/>
        <sz val="9"/>
        <color theme="3"/>
        <rFont val="Arial"/>
        <family val="2"/>
      </rPr>
      <t>1,2</t>
    </r>
  </si>
  <si>
    <t>https://www.osler.com/fr/ressources/reglements/2019/le-canada-est-le-premier-territoire-de-competence-a-exiger-la-divulgation-de-la-diversite-au-dela-du</t>
  </si>
  <si>
    <t>https://www.osler.com/fr/ressources/gouvernance/2021/corporations-canada-rend-compte-de-sa-premiere-annee-de-divulgation-de-la-diversite-et-ce-n-est-pas</t>
  </si>
  <si>
    <t>https://www.ic.gc.ca/eic/site/cd-dgc.nsf/fra/cs08998.html</t>
  </si>
  <si>
    <r>
      <t xml:space="preserve">Cette feuille de calcul a pour but de regrouper le nombre de personnes qui ont </t>
    </r>
    <r>
      <rPr>
        <b/>
        <i/>
        <sz val="9"/>
        <color theme="3"/>
        <rFont val="Arial"/>
        <family val="2"/>
      </rPr>
      <t>divulgué d’elles-mêmes</t>
    </r>
    <r>
      <rPr>
        <i/>
        <sz val="9"/>
        <color theme="3"/>
        <rFont val="Arial"/>
        <family val="2"/>
      </rPr>
      <t xml:space="preserve"> l’information dans les catégories citées. Il est entendu que certain.es employé.es/membres de l’équipe de direction/du conseil d’administration peuvent choisir de ne pas divulguer l’information dans une ou plusieurs catégorie(s).</t>
    </r>
  </si>
  <si>
    <r>
      <t xml:space="preserve">REMARQUE : Les pourcentages reflètent la proportion de membres du conseil d'administration qui ont </t>
    </r>
    <r>
      <rPr>
        <b/>
        <sz val="9"/>
        <color theme="6" tint="-0.249977111117893"/>
        <rFont val="Arial"/>
        <family val="2"/>
      </rPr>
      <t>divulgué d’eux-mêmes</t>
    </r>
    <r>
      <rPr>
        <b/>
        <sz val="9"/>
        <color theme="6"/>
        <rFont val="Arial"/>
        <family val="2"/>
      </rPr>
      <t xml:space="preserve"> l’information dans la catégorie connexe.</t>
    </r>
  </si>
  <si>
    <r>
      <t xml:space="preserve">REMARQUE : Les pourcentages reflètent la proportion de membres de l’équipe de direction qui ont </t>
    </r>
    <r>
      <rPr>
        <b/>
        <sz val="9"/>
        <color theme="6" tint="-0.249977111117893"/>
        <rFont val="Arial"/>
        <family val="2"/>
      </rPr>
      <t>divulgué d’eux-mêmes</t>
    </r>
    <r>
      <rPr>
        <b/>
        <sz val="9"/>
        <color theme="6"/>
        <rFont val="Arial"/>
        <family val="2"/>
      </rPr>
      <t xml:space="preserve"> l’information dans la catégorie connexe.</t>
    </r>
  </si>
  <si>
    <r>
      <t>REMARQUE : Les pourcentages reflètent la proportion d’employés qui ont</t>
    </r>
    <r>
      <rPr>
        <b/>
        <sz val="9"/>
        <color theme="6" tint="-0.499984740745262"/>
        <rFont val="Arial"/>
        <family val="2"/>
      </rPr>
      <t xml:space="preserve"> </t>
    </r>
    <r>
      <rPr>
        <b/>
        <sz val="9"/>
        <color theme="6" tint="-0.249977111117893"/>
        <rFont val="Arial"/>
        <family val="2"/>
      </rPr>
      <t>divulgué d’eux-mêmes</t>
    </r>
    <r>
      <rPr>
        <b/>
        <sz val="9"/>
        <color theme="6"/>
        <rFont val="Arial"/>
        <family val="2"/>
      </rPr>
      <t xml:space="preserve"> l’information dans la catégorie connexe.</t>
    </r>
  </si>
  <si>
    <t>Propriété 
de commandité</t>
  </si>
  <si>
    <t>Comité 
d’investissement</t>
  </si>
  <si>
    <t>Feuille de route de la diversité, de l’équité et de l’inclusion (DEI) 
de l’ILPA</t>
  </si>
  <si>
    <r>
      <t xml:space="preserve">Diversio </t>
    </r>
    <r>
      <rPr>
        <i/>
        <sz val="9"/>
        <color theme="3"/>
        <rFont val="Arial"/>
        <family val="2"/>
      </rPr>
      <t>(disponible à l’achat)</t>
    </r>
  </si>
  <si>
    <t>Compagnie sortie au 31 décembre</t>
  </si>
  <si>
    <t>Comment avez-vous recueilli vos données sur la diversité?</t>
  </si>
  <si>
    <t>Diversio</t>
  </si>
  <si>
    <t>Veuillez indiquer dans les champs appropriés tous les point de données, même si ceux-ci sont de zéro. Ne laissez les champs vides que si vous n'avez pas pu récolter d'informations.</t>
  </si>
  <si>
    <t>Un champ supplémentaire (« Information non collectée/Préfère ne pas fournir ») a été prévu dans le contexte de chaque section pour offrir aux utilisateur.trices la possibilité de fournir l’information dans la mesure du possible, dans le but d’offrir une vue d’ensemble des données démographiques de la société (ou de l’entité commerciale concernée). Lorsque l’information sur le genre ou la race/l’ethnicité n’est pas collectée ou disponible, les ETP individuels peuvent être inclus à l’aide de ce champ. Ce champ est destiné à être utilisé dans les cas suivants :
• L’ information indiquée n’est pas recueillie auprès des employé.es en raison des lois locales sur la protection de la vie privée, des normes culturelles ou d’autres restrictions juridiques ou autres qui empêchent sa collecte auprès des employé.es.
• L’information est collectée, mais un sous-ensemble d’employé.es a choisi de ne pas la fournir, car ils ne veulent pas saisir l’occasion de s’auto-identifier  (c’est-à-dire, que les taux de réponse aux sondages sur l’engagement des employé.es, aux audits DEI, aux SIRH sont inférieurs à 100 %).
De plus, certains autres aspects de la diversité sont intersectionnels de par leur nature et n’ont donc pas été inclus dans les tableaux sur le genre et la race/l’ethnicité, afin d’éviter de singulariser par inadvertance les personnes qui peuvent s’identifier en tant que membre de la communauté LGBTQ2+, personne ayant une incapacité, ou ancien.e combattant.e ou personne ayant servi dans les Forces armées. De plus, pour les sociétés qui ne disposent pas d’une fonction RH spécialisée, il est plus difficile de recueillir les données au-delà du genre et de la race/l’ethnicité visibles sur la base d’une déclaration volontaire. En tant que telles, ces données sont saisies séparément et distinctement de celles sur le genre et la race/l’ethnicité, par niveau et par fonction.
Il convient de noter que le « statut d’ancien.ne combattant.e », tel qu’il est indiqué dans les onglets Commandité.e – Quantitatives et Portfefeuille – DEI, est considéré comme un domaine d’intérêt particulier dans certains territoires de compétence seulement, par exemple aux États-Unis. L’ILPA a choisi d’inclure cette information dans le modèle en fonction de l’intérêt général qu’elle suscite parmi les commanditaires basé.es aux États-Unis, mais ne prévoit pas qu’elle fasse l’objet d’un suivi ou qu’elle soit régulièrement fournie dans d’autres territoires de compétence.</t>
  </si>
  <si>
    <t>Lignes directrices pour remplir le modèle de rapport de sur la diversité, l'équité et l'inclusion (DEI)</t>
  </si>
  <si>
    <r>
      <t xml:space="preserve">Le modèle de </t>
    </r>
    <r>
      <rPr>
        <b/>
        <sz val="9"/>
        <color theme="3"/>
        <rFont val="Arial"/>
        <family val="2"/>
      </rPr>
      <t xml:space="preserve">sur la diversité, l’équité et l’inclusion (DEI) </t>
    </r>
    <r>
      <rPr>
        <sz val="9"/>
        <color theme="3"/>
        <rFont val="Arial"/>
        <family val="2"/>
      </rPr>
      <t>s’inspire du modèle de rapport sur la diversité* de l’équipe de l’ILPA et vise à permettre de saisir les caractéristiques particulières de la diversité, de l’équité et de l’inclusion (« DEI »), notamment le genre, la race/l’ethnicité et d’autres aspects de la diversité, au sein des organisations de commandité.es. Les modifications à ce document ont été apportées par BDC Capital de concert avec d'autres commanditaires canadiens afin de s'aligner sur les besoins spécifiques du marché canadien. Le modèle de rapport original, développé par ILPA, a été adapté aux besoins des commanditaires canadiens.</t>
    </r>
  </si>
  <si>
    <t>Conseils fondés sur le modèle de rapport sur la diversité de l’ILPA (y compris les modifications canadiennes)</t>
  </si>
  <si>
    <r>
      <t xml:space="preserve">L’accès sera limité à ou au commanditaire ou à la commanditaire qui demande ce modèle rempli. </t>
    </r>
    <r>
      <rPr>
        <b/>
        <sz val="9"/>
        <color theme="3"/>
        <rFont val="Arial"/>
        <family val="2"/>
      </rPr>
      <t>Les données fournies dans ce modèle ne seront communiquées que de façon agrégée et anonyme.</t>
    </r>
  </si>
  <si>
    <t>Veuillez utiliser les zones de texte désignées dans le modèle de communication des données ou communiquer avec le.la commanditaire qui demande ce modèle rempli pour en discuter.</t>
  </si>
  <si>
    <r>
      <t xml:space="preserve">Nous encourageons tous et toutes les commandités, commanditées et commanditaires de notre portefeuille à engager le dialogue sur l’importance de la DEI avec leurs sociétés en portefeuille, et c’est ce que nous attendons d’eux et d'elles. Il est à noter que l’autodéclaration des informations est faite à titre volontaire. L’entreprise peut décider de mener des sondages auprès de ses employé(e)s, et ceux(celles)-ci auront le droit de refuser de divulguer leurs informations.
Dans la mesure où les données annuelles demandées ne sont pas fournies, ou si un.e employé.e d’une société en portefeuille ou d’une société exerce son droit à la protection des données d’une portion de toutes les données demandées, veuillez utiliser la section « Information non collectée / Préfère ne pas fournir » de l’onglet </t>
    </r>
    <r>
      <rPr>
        <b/>
        <sz val="9"/>
        <color theme="3"/>
        <rFont val="Arial"/>
        <family val="2"/>
      </rPr>
      <t>Commandité.e – Quantitatives</t>
    </r>
    <r>
      <rPr>
        <sz val="9"/>
        <color theme="3"/>
        <rFont val="Arial"/>
        <family val="2"/>
      </rPr>
      <t xml:space="preserve"> et la section « Raison de la non-divulgation » de l’onglet</t>
    </r>
    <r>
      <rPr>
        <b/>
        <sz val="9"/>
        <color theme="3"/>
        <rFont val="Arial"/>
        <family val="2"/>
      </rPr>
      <t xml:space="preserve"> Portefeuille – DEI</t>
    </r>
    <r>
      <rPr>
        <sz val="9"/>
        <color theme="3"/>
        <rFont val="Arial"/>
        <family val="2"/>
      </rPr>
      <t>. Nous vous recommandons d’aborder de nouveau ce sujet avec les sociétés en portefeuille, au moins annuellement.</t>
    </r>
  </si>
  <si>
    <t xml:space="preserve">Les données ont montré que la diversité des idées et des expériences contribue à une meilleure performance globale. Plus important encore, la diversité, l’équité et l’inclusion permettent d’acquérir la dignité et le respect au travail. En établissant une base de référence qui indique où en est notre secteur en termes de DEI, nous serons mieux placés pour nous améliorer au fil du temps. Nous prenons contact avec nos partenaires pour déterminer où en sont les organisations de commandité.es et leurs portefeuilles respectifs en matière de diversité, dans le but d’observer, de communiquer et d’encourager les progrès au fil du temps. 
À titre de leader de l’écosystème canadien du capital de risque et de commanditaire le plus actif au Canada, BDC Capital cherche constamment des moyens de servir la classe d’actifs de capital de risque canadien et d’encourager la compétitivité mondiale des sociétés de capital de risque et des entreprises en démarrage canadiennes. Toutes les données relatives aux commandités du portefeuille de BDC Capital seront traitées de manière anonyme et seront regroupées dans des rapports servant à informer l’ensemble de l’industrie du capital de risque au Canada. </t>
  </si>
  <si>
    <t>Que fera le.la commanditaire de mes données et pourquoi est-ce important?</t>
  </si>
  <si>
    <r>
      <rPr>
        <b/>
        <sz val="9"/>
        <color theme="3"/>
        <rFont val="Arial"/>
        <family val="2"/>
      </rPr>
      <t>Portée du modèle</t>
    </r>
    <r>
      <rPr>
        <sz val="9"/>
        <color theme="3"/>
        <rFont val="Arial"/>
        <family val="2"/>
      </rPr>
      <t xml:space="preserve">
Pour les sociétés à produit unique/de gestion, le modèle doit contenir les données sur les employé.es à temps plein de l’ensemble de la société, ventilées par niveau/rôle de direction. Pour les gestionnaires d’actifs multiproduits, le modèle doit contenir des renseignements sur la classe/stratégie d’actifs pertinente ou la famille de fonds liée au fonds visé par la diligence </t>
    </r>
    <r>
      <rPr>
        <b/>
        <sz val="9"/>
        <color theme="3"/>
        <rFont val="Arial"/>
        <family val="2"/>
      </rPr>
      <t xml:space="preserve">ou le ou la « commanditaire » a déjà une participation.  </t>
    </r>
    <r>
      <rPr>
        <sz val="9"/>
        <color theme="3"/>
        <rFont val="Arial"/>
        <family val="2"/>
      </rPr>
      <t xml:space="preserve">Les renseignements fournis au moyen de ce modèle doivent refléter la composition de l’équipe au </t>
    </r>
    <r>
      <rPr>
        <b/>
        <sz val="9"/>
        <color theme="3"/>
        <rFont val="Arial"/>
        <family val="2"/>
      </rPr>
      <t xml:space="preserve">31 décembre de l’année civile précédente. </t>
    </r>
    <r>
      <rPr>
        <sz val="9"/>
        <color theme="3"/>
        <rFont val="Arial"/>
        <family val="2"/>
      </rPr>
      <t xml:space="preserve">
L’information relative aux mouvements de personnel est destinée à rendre compte des embauches, des promotions et des départs pour les différents postes occupés par les employé.es à temps plein de la société/société de gestion (ou de l’entité commerciale pertinente) sur une période de 12 mois. Étant donné la nature des mouvements de personnel, cette information devrait fournir les totaux pour chaque catégorie sur la période de 12 mois spécifiée. Par exemple, chaque mouvement d’une personne doit être enregistré, de sorte que si un.e employé est embauché.e puis quitte l’entreprise au cours d’une période de 12 mois visée par le rapport, l’impact sur le total des mouvements de personnel sera nul. 
</t>
    </r>
    <r>
      <rPr>
        <b/>
        <sz val="9"/>
        <color theme="3"/>
        <rFont val="Arial"/>
        <family val="2"/>
      </rPr>
      <t xml:space="preserve">
Remarque : La catégorisation « personnes racisées, noires ou de couleur [minorités visibles] » (voir l’onglet Définitions) est utilisé pour représenter la diversité raciale (selon les directives du Conseil canadien des normes et de Statistique Canada), alors que le modèle de l’ILPA demande des données détaillées sur la race et l’ethnicité selon les directives de l’EEOC (Equal Employment Opportunity Commission) des États-Unis. Le modèle de communication des données pour les sociétés de portefeuille a également été modifié car le format de l’ILPA est conçu pour les postes dans lesquels le commandité a une participation significative ou majoritaire.</t>
    </r>
    <r>
      <rPr>
        <sz val="9"/>
        <color theme="3"/>
        <rFont val="Arial"/>
        <family val="2"/>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</si>
</sst>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4">
    <numFmt numFmtId="43" formatCode="_-* #,##0.00_-;\-* #,##0.00_-;_-* &quot;-&quot;??_-;_-@_-"/>
    <numFmt numFmtId="164" formatCode="mmm\ dd\,\ yyyy"/>
    <numFmt numFmtId="165" formatCode="0;\-0;&quot;&quot;"/>
    <numFmt numFmtId="166" formatCode="_-* #,##0_-;\-* #,##0_-;_-* &quot;-&quot;??_-;_-@_-"/>
  </numFmts>
  <fonts count="37">
    <font>
      <sz val="11"/>
      <color theme="1"/>
      <name val="Basis Grotesque"/>
      <family val="2"/>
      <scheme val="minor"/>
    </font>
    <font>
      <sz val="11"/>
      <color theme="1"/>
      <name val="Basis Grotesque"/>
      <family val="2"/>
      <scheme val="minor"/>
    </font>
    <font>
      <b/>
      <sz val="9"/>
      <name val="Arial"/>
      <family val="2"/>
    </font>
    <font>
      <sz val="9"/>
      <color theme="1"/>
      <name val="Arial"/>
      <family val="2"/>
    </font>
    <font>
      <sz val="9"/>
      <color theme="0" tint="-0.499984740745262"/>
      <name val="Arial"/>
      <family val="2"/>
    </font>
    <font>
      <sz val="9"/>
      <color rgb="FF0000FF"/>
      <name val="Arial"/>
      <family val="2"/>
    </font>
    <font>
      <b/>
      <sz val="9"/>
      <color theme="0" tint="-0.499984740745262"/>
      <name val="Arial"/>
      <family val="2"/>
    </font>
    <font>
      <sz val="9"/>
      <name val="Arial"/>
      <family val="2"/>
    </font>
    <font>
      <sz val="9"/>
      <color rgb="FF00B050"/>
      <name val="Arial"/>
      <family val="2"/>
    </font>
    <font>
      <i/>
      <sz val="9"/>
      <color theme="0" tint="-0.499984740745262"/>
      <name val="Arial"/>
      <family val="2"/>
    </font>
    <font>
      <u/>
      <sz val="11"/>
      <color theme="10"/>
      <name val="Basis Grotesque"/>
      <family val="2"/>
      <scheme val="minor"/>
    </font>
    <font>
      <i/>
      <sz val="9"/>
      <name val="Arial"/>
      <family val="2"/>
    </font>
    <font>
      <b/>
      <sz val="10"/>
      <color theme="3"/>
      <name val="Arial"/>
      <family val="2"/>
    </font>
    <font>
      <sz val="11"/>
      <name val="Arial"/>
      <family val="2"/>
    </font>
    <font>
      <b/>
      <i/>
      <sz val="9"/>
      <name val="Arial"/>
      <family val="2"/>
    </font>
    <font>
      <b/>
      <sz val="9"/>
      <color theme="6"/>
      <name val="Arial"/>
      <family val="2"/>
    </font>
    <font>
      <b/>
      <sz val="9"/>
      <color theme="0"/>
      <name val="Arial"/>
      <family val="2"/>
    </font>
    <font>
      <b/>
      <sz val="11"/>
      <name val="Arial"/>
      <family val="2"/>
    </font>
    <font>
      <sz val="11"/>
      <color theme="3"/>
      <name val="Arial"/>
      <family val="2"/>
    </font>
    <font>
      <b/>
      <sz val="10"/>
      <color theme="5"/>
      <name val="Arial"/>
      <family val="2"/>
    </font>
    <font>
      <i/>
      <sz val="9"/>
      <color theme="3"/>
      <name val="Arial"/>
      <family val="2"/>
    </font>
    <font>
      <sz val="9"/>
      <color theme="3"/>
      <name val="Arial"/>
      <family val="2"/>
    </font>
    <font>
      <b/>
      <sz val="9"/>
      <color theme="3"/>
      <name val="Arial"/>
      <family val="2"/>
    </font>
    <font>
      <b/>
      <i/>
      <sz val="9"/>
      <color theme="3"/>
      <name val="Arial"/>
      <family val="2"/>
    </font>
    <font>
      <b/>
      <sz val="11"/>
      <color theme="3"/>
      <name val="Arial"/>
      <family val="2"/>
    </font>
    <font>
      <i/>
      <sz val="8"/>
      <color theme="3"/>
      <name val="Arial"/>
      <family val="2"/>
    </font>
    <font>
      <i/>
      <sz val="9"/>
      <color rgb="FF808080"/>
      <name val="Arial"/>
      <family val="2"/>
    </font>
    <font>
      <sz val="11"/>
      <color theme="6" tint="-0.249977111117893"/>
      <name val="Arial"/>
      <family val="2"/>
    </font>
    <font>
      <sz val="8"/>
      <color theme="3"/>
      <name val="Arial"/>
      <family val="2"/>
    </font>
    <font>
      <b/>
      <sz val="12"/>
      <color theme="6"/>
      <name val="Arial"/>
      <family val="2"/>
    </font>
    <font>
      <u/>
      <sz val="11"/>
      <color theme="3"/>
      <name val="Arial"/>
      <family val="2"/>
    </font>
    <font>
      <sz val="9"/>
      <color theme="6"/>
      <name val="Arial"/>
      <family val="2"/>
    </font>
    <font>
      <u/>
      <sz val="9"/>
      <color theme="3"/>
      <name val="Arial"/>
      <family val="2"/>
    </font>
    <font>
      <sz val="9"/>
      <color theme="8"/>
      <name val="Arial"/>
      <family val="2"/>
    </font>
    <font>
      <b/>
      <vertAlign val="superscript"/>
      <sz val="9"/>
      <color theme="3"/>
      <name val="Arial"/>
      <family val="2"/>
    </font>
    <font>
      <b/>
      <sz val="9"/>
      <color theme="6" tint="-0.249977111117893"/>
      <name val="Arial"/>
      <family val="2"/>
    </font>
    <font>
      <b/>
      <sz val="9"/>
      <color theme="6" tint="-0.499984740745262"/>
      <name val="Arial"/>
      <family val="2"/>
    </font>
  </fonts>
  <fills count="21">
    <fill>
      <patternFill patternType="none"/>
    </fill>
    <fill>
      <patternFill patternType="gray125"/>
    </fill>
    <fill>
      <patternFill patternType="solid">
        <fgColor theme="0"/>
        <bgColor indexed="64"/>
      </patternFill>
    </fill>
    <fill>
      <patternFill patternType="solid">
        <fgColor theme="2"/>
        <bgColor indexed="64"/>
      </patternFill>
    </fill>
    <fill>
      <patternFill patternType="solid">
        <fgColor theme="0" tint="-4.9989318521683403E-2"/>
        <bgColor indexed="64"/>
      </patternFill>
    </fill>
    <fill>
      <patternFill patternType="solid">
        <fgColor theme="4" tint="0.79998168889431442"/>
        <bgColor indexed="65"/>
      </patternFill>
    </fill>
    <fill>
      <patternFill patternType="solid">
        <fgColor theme="9" tint="0.79998168889431442"/>
        <bgColor indexed="64"/>
      </patternFill>
    </fill>
    <fill>
      <patternFill patternType="solid">
        <fgColor theme="5" tint="0.79998168889431442"/>
        <bgColor indexed="64"/>
      </patternFill>
    </fill>
    <fill>
      <patternFill patternType="solid">
        <fgColor theme="5"/>
        <bgColor indexed="64"/>
      </patternFill>
    </fill>
    <fill>
      <patternFill patternType="solid">
        <fgColor theme="9"/>
        <bgColor indexed="64"/>
      </patternFill>
    </fill>
    <fill>
      <patternFill patternType="solid">
        <fgColor theme="3"/>
        <bgColor indexed="64"/>
      </patternFill>
    </fill>
    <fill>
      <patternFill patternType="solid">
        <fgColor theme="3" tint="0.79998168889431442"/>
        <bgColor indexed="64"/>
      </patternFill>
    </fill>
    <fill>
      <patternFill patternType="solid">
        <fgColor theme="3" tint="0.39997558519241921"/>
        <bgColor indexed="64"/>
      </patternFill>
    </fill>
    <fill>
      <patternFill patternType="solid">
        <fgColor rgb="FFCCDBCB"/>
        <bgColor rgb="FF000000"/>
      </patternFill>
    </fill>
    <fill>
      <patternFill patternType="solid">
        <fgColor rgb="FFE2EBE1"/>
        <bgColor indexed="64"/>
      </patternFill>
    </fill>
    <fill>
      <patternFill patternType="solid">
        <fgColor rgb="FF82A57F"/>
        <bgColor rgb="FF000000"/>
      </patternFill>
    </fill>
    <fill>
      <patternFill patternType="solid">
        <fgColor rgb="FFB9CDB7"/>
        <bgColor rgb="FF000000"/>
      </patternFill>
    </fill>
    <fill>
      <patternFill patternType="solid">
        <fgColor rgb="FF9DBED7"/>
        <bgColor indexed="64"/>
      </patternFill>
    </fill>
    <fill>
      <patternFill patternType="solid">
        <fgColor theme="5" tint="0.59999389629810485"/>
        <bgColor indexed="64"/>
      </patternFill>
    </fill>
    <fill>
      <patternFill patternType="solid">
        <fgColor rgb="FFFFFFFF"/>
        <bgColor indexed="64"/>
      </patternFill>
    </fill>
    <fill>
      <patternFill patternType="solid">
        <fgColor theme="1"/>
        <bgColor indexed="64"/>
      </patternFill>
    </fill>
  </fills>
  <borders count="56">
    <border>
      <left/>
      <right/>
      <top/>
      <bottom/>
      <diagonal/>
    </border>
    <border>
      <left style="thin">
        <color theme="2" tint="-0.249977111117893"/>
      </left>
      <right/>
      <top style="thin">
        <color theme="2" tint="-0.249977111117893"/>
      </top>
      <bottom/>
      <diagonal/>
    </border>
    <border>
      <left/>
      <right/>
      <top style="thin">
        <color theme="2" tint="-0.249977111117893"/>
      </top>
      <bottom/>
      <diagonal/>
    </border>
    <border>
      <left/>
      <right style="thin">
        <color theme="2" tint="-0.249977111117893"/>
      </right>
      <top/>
      <bottom/>
      <diagonal/>
    </border>
    <border>
      <left/>
      <right/>
      <top style="thin">
        <color theme="2" tint="-0.249977111117893"/>
      </top>
      <bottom style="thin">
        <color theme="2" tint="-0.249977111117893"/>
      </bottom>
      <diagonal/>
    </border>
    <border>
      <left style="thin">
        <color theme="2" tint="-0.249977111117893"/>
      </left>
      <right style="thin">
        <color theme="2" tint="-0.249977111117893"/>
      </right>
      <top style="thin">
        <color theme="2" tint="-0.249977111117893"/>
      </top>
      <bottom/>
      <diagonal/>
    </border>
    <border>
      <left/>
      <right style="thin">
        <color theme="2" tint="-0.249977111117893"/>
      </right>
      <top style="thin">
        <color theme="2" tint="-0.249977111117893"/>
      </top>
      <bottom/>
      <diagonal/>
    </border>
    <border>
      <left style="thin">
        <color theme="2" tint="-0.249977111117893"/>
      </left>
      <right style="thin">
        <color theme="2" tint="-0.249977111117893"/>
      </right>
      <top style="thin">
        <color theme="2" tint="-0.249977111117893"/>
      </top>
      <bottom style="thin">
        <color theme="2" tint="-0.249977111117893"/>
      </bottom>
      <diagonal/>
    </border>
    <border>
      <left/>
      <right/>
      <top/>
      <bottom style="thin">
        <color theme="2" tint="-0.249977111117893"/>
      </bottom>
      <diagonal/>
    </border>
    <border>
      <left style="thin">
        <color theme="2" tint="-0.249977111117893"/>
      </left>
      <right/>
      <top style="thin">
        <color theme="2" tint="-0.249977111117893"/>
      </top>
      <bottom style="thin">
        <color theme="2" tint="-0.249977111117893"/>
      </bottom>
      <diagonal/>
    </border>
    <border>
      <left/>
      <right style="thin">
        <color theme="2" tint="-0.249977111117893"/>
      </right>
      <top style="thin">
        <color theme="2" tint="-0.249977111117893"/>
      </top>
      <bottom style="thin">
        <color theme="2" tint="-0.249977111117893"/>
      </bottom>
      <diagonal/>
    </border>
    <border>
      <left style="thin">
        <color theme="2" tint="-0.249977111117893"/>
      </left>
      <right/>
      <top/>
      <bottom/>
      <diagonal/>
    </border>
    <border>
      <left/>
      <right style="thin">
        <color theme="2" tint="-0.249977111117893"/>
      </right>
      <top/>
      <bottom style="thin">
        <color theme="2" tint="-0.249977111117893"/>
      </bottom>
      <diagonal/>
    </border>
    <border>
      <left style="thin">
        <color theme="2" tint="-0.249977111117893"/>
      </left>
      <right/>
      <top/>
      <bottom style="thin">
        <color theme="2" tint="-0.249977111117893"/>
      </bottom>
      <diagonal/>
    </border>
    <border>
      <left style="thin">
        <color theme="2" tint="-0.249977111117893"/>
      </left>
      <right style="thin">
        <color theme="2" tint="-0.249977111117893"/>
      </right>
      <top/>
      <bottom/>
      <diagonal/>
    </border>
    <border>
      <left style="thin">
        <color theme="2" tint="-0.249977111117893"/>
      </left>
      <right style="thin">
        <color theme="2" tint="-0.249977111117893"/>
      </right>
      <top/>
      <bottom style="thin">
        <color theme="2" tint="-0.249977111117893"/>
      </bottom>
      <diagonal/>
    </border>
    <border>
      <left style="thin">
        <color theme="3"/>
      </left>
      <right style="thin">
        <color theme="2" tint="-0.249977111117893"/>
      </right>
      <top style="thin">
        <color theme="3"/>
      </top>
      <bottom style="thin">
        <color theme="3"/>
      </bottom>
      <diagonal/>
    </border>
    <border>
      <left style="thin">
        <color theme="2" tint="-0.249977111117893"/>
      </left>
      <right style="thin">
        <color theme="2" tint="-0.249977111117893"/>
      </right>
      <top style="thin">
        <color theme="3"/>
      </top>
      <bottom style="thin">
        <color theme="3"/>
      </bottom>
      <diagonal/>
    </border>
    <border>
      <left style="thin">
        <color theme="2" tint="-0.249977111117893"/>
      </left>
      <right style="thin">
        <color theme="3"/>
      </right>
      <top style="thin">
        <color theme="3"/>
      </top>
      <bottom style="thin">
        <color theme="3"/>
      </bottom>
      <diagonal/>
    </border>
    <border>
      <left style="thin">
        <color theme="2" tint="-0.24994659260841701"/>
      </left>
      <right style="thin">
        <color theme="2" tint="-0.24994659260841701"/>
      </right>
      <top style="thin">
        <color theme="2" tint="-0.24994659260841701"/>
      </top>
      <bottom style="thin">
        <color theme="2" tint="-0.24994659260841701"/>
      </bottom>
      <diagonal/>
    </border>
    <border>
      <left style="thin">
        <color theme="2" tint="-0.24994659260841701"/>
      </left>
      <right/>
      <top style="thin">
        <color theme="2" tint="-0.24994659260841701"/>
      </top>
      <bottom/>
      <diagonal/>
    </border>
    <border>
      <left/>
      <right/>
      <top style="thin">
        <color theme="2" tint="-0.24994659260841701"/>
      </top>
      <bottom/>
      <diagonal/>
    </border>
    <border>
      <left/>
      <right style="thin">
        <color theme="2" tint="-0.24994659260841701"/>
      </right>
      <top style="thin">
        <color theme="2" tint="-0.24994659260841701"/>
      </top>
      <bottom/>
      <diagonal/>
    </border>
    <border>
      <left style="thin">
        <color theme="2" tint="-0.24994659260841701"/>
      </left>
      <right/>
      <top/>
      <bottom/>
      <diagonal/>
    </border>
    <border>
      <left/>
      <right style="thin">
        <color theme="2" tint="-0.24994659260841701"/>
      </right>
      <top/>
      <bottom/>
      <diagonal/>
    </border>
    <border>
      <left style="thin">
        <color theme="2" tint="-0.24994659260841701"/>
      </left>
      <right/>
      <top/>
      <bottom style="thin">
        <color theme="2" tint="-0.24994659260841701"/>
      </bottom>
      <diagonal/>
    </border>
    <border>
      <left/>
      <right/>
      <top/>
      <bottom style="thin">
        <color theme="2" tint="-0.24994659260841701"/>
      </bottom>
      <diagonal/>
    </border>
    <border>
      <left/>
      <right style="thin">
        <color theme="2" tint="-0.24994659260841701"/>
      </right>
      <top/>
      <bottom style="thin">
        <color theme="2" tint="-0.24994659260841701"/>
      </bottom>
      <diagonal/>
    </border>
    <border>
      <left/>
      <right/>
      <top style="thin">
        <color theme="2" tint="-0.24994659260841701"/>
      </top>
      <bottom style="thin">
        <color theme="2" tint="-0.24994659260841701"/>
      </bottom>
      <diagonal/>
    </border>
    <border>
      <left style="thin">
        <color theme="2" tint="-0.24994659260841701"/>
      </left>
      <right/>
      <top style="thin">
        <color theme="2" tint="-0.24994659260841701"/>
      </top>
      <bottom style="thin">
        <color theme="2" tint="-0.24994659260841701"/>
      </bottom>
      <diagonal/>
    </border>
    <border>
      <left/>
      <right style="thin">
        <color theme="2" tint="-0.24994659260841701"/>
      </right>
      <top style="thin">
        <color theme="2" tint="-0.24994659260841701"/>
      </top>
      <bottom style="thin">
        <color theme="2" tint="-0.24994659260841701"/>
      </bottom>
      <diagonal/>
    </border>
    <border>
      <left style="medium">
        <color theme="2" tint="-0.24994659260841701"/>
      </left>
      <right style="thin">
        <color theme="2" tint="-0.24994659260841701"/>
      </right>
      <top style="medium">
        <color theme="2" tint="-0.24994659260841701"/>
      </top>
      <bottom style="thin">
        <color theme="2" tint="-0.24994659260841701"/>
      </bottom>
      <diagonal/>
    </border>
    <border>
      <left style="thin">
        <color theme="2" tint="-0.24994659260841701"/>
      </left>
      <right style="thin">
        <color theme="2" tint="-0.24994659260841701"/>
      </right>
      <top style="medium">
        <color theme="2" tint="-0.24994659260841701"/>
      </top>
      <bottom style="thin">
        <color theme="2" tint="-0.24994659260841701"/>
      </bottom>
      <diagonal/>
    </border>
    <border>
      <left style="thin">
        <color theme="2" tint="-0.24994659260841701"/>
      </left>
      <right style="medium">
        <color theme="2" tint="-0.24994659260841701"/>
      </right>
      <top style="medium">
        <color theme="2" tint="-0.24994659260841701"/>
      </top>
      <bottom style="thin">
        <color theme="2" tint="-0.24994659260841701"/>
      </bottom>
      <diagonal/>
    </border>
    <border>
      <left style="medium">
        <color theme="2" tint="-0.24994659260841701"/>
      </left>
      <right style="thin">
        <color theme="2" tint="-0.24994659260841701"/>
      </right>
      <top style="thin">
        <color theme="2" tint="-0.24994659260841701"/>
      </top>
      <bottom style="thin">
        <color theme="2" tint="-0.24994659260841701"/>
      </bottom>
      <diagonal/>
    </border>
    <border>
      <left style="thin">
        <color theme="2" tint="-0.24994659260841701"/>
      </left>
      <right style="medium">
        <color theme="2" tint="-0.24994659260841701"/>
      </right>
      <top style="thin">
        <color theme="2" tint="-0.24994659260841701"/>
      </top>
      <bottom style="thin">
        <color theme="2" tint="-0.24994659260841701"/>
      </bottom>
      <diagonal/>
    </border>
    <border>
      <left style="medium">
        <color theme="2" tint="-0.24994659260841701"/>
      </left>
      <right style="thin">
        <color theme="2" tint="-0.24994659260841701"/>
      </right>
      <top style="thin">
        <color theme="2" tint="-0.24994659260841701"/>
      </top>
      <bottom style="medium">
        <color theme="2" tint="-0.24994659260841701"/>
      </bottom>
      <diagonal/>
    </border>
    <border>
      <left style="thin">
        <color theme="2" tint="-0.24994659260841701"/>
      </left>
      <right style="thin">
        <color theme="2" tint="-0.24994659260841701"/>
      </right>
      <top style="thin">
        <color theme="2" tint="-0.24994659260841701"/>
      </top>
      <bottom style="medium">
        <color theme="2" tint="-0.24994659260841701"/>
      </bottom>
      <diagonal/>
    </border>
    <border>
      <left style="thin">
        <color theme="2" tint="-0.24994659260841701"/>
      </left>
      <right style="medium">
        <color theme="2" tint="-0.24994659260841701"/>
      </right>
      <top style="thin">
        <color theme="2" tint="-0.24994659260841701"/>
      </top>
      <bottom style="medium">
        <color theme="2" tint="-0.24994659260841701"/>
      </bottom>
      <diagonal/>
    </border>
    <border>
      <left/>
      <right/>
      <top/>
      <bottom style="medium">
        <color theme="2" tint="-0.24994659260841701"/>
      </bottom>
      <diagonal/>
    </border>
    <border>
      <left style="medium">
        <color theme="2" tint="-0.24994659260841701"/>
      </left>
      <right style="thin">
        <color theme="2" tint="-0.24994659260841701"/>
      </right>
      <top style="thin">
        <color theme="2" tint="-0.24994659260841701"/>
      </top>
      <bottom/>
      <diagonal/>
    </border>
    <border>
      <left style="thin">
        <color theme="2" tint="-0.24994659260841701"/>
      </left>
      <right style="thin">
        <color theme="2" tint="-0.24994659260841701"/>
      </right>
      <top style="thin">
        <color theme="2" tint="-0.24994659260841701"/>
      </top>
      <bottom/>
      <diagonal/>
    </border>
    <border>
      <left style="thin">
        <color theme="2" tint="-0.24994659260841701"/>
      </left>
      <right style="medium">
        <color theme="2" tint="-0.24994659260841701"/>
      </right>
      <top style="thin">
        <color theme="2" tint="-0.24994659260841701"/>
      </top>
      <bottom/>
      <diagonal/>
    </border>
    <border>
      <left style="medium">
        <color theme="2" tint="-0.24994659260841701"/>
      </left>
      <right style="thin">
        <color theme="2" tint="-0.24994659260841701"/>
      </right>
      <top style="medium">
        <color theme="2" tint="-0.24994659260841701"/>
      </top>
      <bottom style="medium">
        <color theme="2" tint="-0.24994659260841701"/>
      </bottom>
      <diagonal/>
    </border>
    <border>
      <left style="thin">
        <color theme="2" tint="-0.24994659260841701"/>
      </left>
      <right style="thin">
        <color theme="2" tint="-0.24994659260841701"/>
      </right>
      <top style="medium">
        <color theme="2" tint="-0.24994659260841701"/>
      </top>
      <bottom style="medium">
        <color theme="2" tint="-0.24994659260841701"/>
      </bottom>
      <diagonal/>
    </border>
    <border>
      <left style="thin">
        <color theme="2" tint="-0.24994659260841701"/>
      </left>
      <right style="medium">
        <color theme="2" tint="-0.24994659260841701"/>
      </right>
      <top style="medium">
        <color theme="2" tint="-0.24994659260841701"/>
      </top>
      <bottom style="medium">
        <color theme="2" tint="-0.24994659260841701"/>
      </bottom>
      <diagonal/>
    </border>
    <border>
      <left/>
      <right style="thin">
        <color theme="2" tint="-0.24994659260841701"/>
      </right>
      <top style="medium">
        <color theme="2" tint="-0.24994659260841701"/>
      </top>
      <bottom style="medium">
        <color theme="2" tint="-0.24994659260841701"/>
      </bottom>
      <diagonal/>
    </border>
    <border>
      <left/>
      <right style="medium">
        <color theme="2" tint="-0.24994659260841701"/>
      </right>
      <top/>
      <bottom/>
      <diagonal/>
    </border>
    <border>
      <left style="thin">
        <color theme="2" tint="-0.24994659260841701"/>
      </left>
      <right style="thin">
        <color theme="2" tint="-0.24994659260841701"/>
      </right>
      <top/>
      <bottom/>
      <diagonal/>
    </border>
    <border>
      <left style="thin">
        <color theme="2" tint="-0.24994659260841701"/>
      </left>
      <right style="thin">
        <color theme="2" tint="-0.24994659260841701"/>
      </right>
      <top/>
      <bottom style="thin">
        <color theme="2" tint="-0.24994659260841701"/>
      </bottom>
      <diagonal/>
    </border>
    <border>
      <left style="thin">
        <color theme="2" tint="-0.249977111117893"/>
      </left>
      <right/>
      <top style="thin">
        <color theme="2" tint="-0.249977111117893"/>
      </top>
      <bottom style="thin">
        <color theme="0"/>
      </bottom>
      <diagonal/>
    </border>
    <border>
      <left/>
      <right/>
      <top style="thin">
        <color theme="2" tint="-0.249977111117893"/>
      </top>
      <bottom style="thin">
        <color theme="0"/>
      </bottom>
      <diagonal/>
    </border>
    <border>
      <left/>
      <right style="thin">
        <color theme="2" tint="-0.249977111117893"/>
      </right>
      <top style="thin">
        <color theme="2" tint="-0.249977111117893"/>
      </top>
      <bottom style="thin">
        <color theme="0"/>
      </bottom>
      <diagonal/>
    </border>
    <border>
      <left style="thin">
        <color theme="3"/>
      </left>
      <right style="thin">
        <color theme="2" tint="-0.249977111117893"/>
      </right>
      <top/>
      <bottom style="thin">
        <color theme="3"/>
      </bottom>
      <diagonal/>
    </border>
    <border>
      <left style="thin">
        <color theme="2" tint="-0.249977111117893"/>
      </left>
      <right style="thin">
        <color theme="2" tint="-0.249977111117893"/>
      </right>
      <top/>
      <bottom style="thin">
        <color theme="3"/>
      </bottom>
      <diagonal/>
    </border>
    <border>
      <left style="thin">
        <color theme="2" tint="-0.249977111117893"/>
      </left>
      <right style="thin">
        <color theme="3"/>
      </right>
      <top/>
      <bottom style="thin">
        <color theme="3"/>
      </bottom>
      <diagonal/>
    </border>
  </borders>
  <cellStyleXfs count="5">
    <xf numFmtId="0" fontId="0" fillId="0" borderId="0"/>
    <xf numFmtId="9" fontId="1" fillId="0" borderId="0" applyFont="0" applyFill="0" applyBorder="0" applyAlignment="0" applyProtection="0"/>
    <xf numFmtId="43" fontId="1" fillId="0" borderId="0" applyFont="0" applyFill="0" applyBorder="0" applyAlignment="0" applyProtection="0"/>
    <xf numFmtId="0" fontId="1" fillId="5" borderId="0" applyNumberFormat="0" applyBorder="0" applyAlignment="0" applyProtection="0"/>
    <xf numFmtId="0" fontId="10" fillId="0" borderId="0" applyNumberFormat="0" applyFill="0" applyBorder="0" applyAlignment="0" applyProtection="0"/>
  </cellStyleXfs>
  <cellXfs count="460">
    <xf numFmtId="0" fontId="0" fillId="0" borderId="0" xfId="0"/>
    <xf numFmtId="0" fontId="4" fillId="0" borderId="0" xfId="0" applyFont="1"/>
    <xf numFmtId="0" fontId="3" fillId="0" borderId="0" xfId="0" applyFont="1"/>
    <xf numFmtId="0" fontId="3" fillId="0" borderId="0" xfId="0" applyFont="1" applyAlignment="1">
      <alignment horizontal="center"/>
    </xf>
    <xf numFmtId="0" fontId="6" fillId="0" borderId="0" xfId="0" applyFont="1"/>
    <xf numFmtId="9" fontId="2" fillId="0" borderId="0" xfId="1" applyFont="1" applyFill="1" applyBorder="1" applyAlignment="1" applyProtection="1">
      <alignment horizontal="right" vertical="center"/>
    </xf>
    <xf numFmtId="0" fontId="2" fillId="0" borderId="0" xfId="0" applyFont="1" applyAlignment="1">
      <alignment vertical="center"/>
    </xf>
    <xf numFmtId="0" fontId="7" fillId="0" borderId="0" xfId="0" applyFont="1"/>
    <xf numFmtId="0" fontId="4" fillId="0" borderId="0" xfId="0" applyFont="1" applyAlignment="1">
      <alignment vertical="top"/>
    </xf>
    <xf numFmtId="0" fontId="2" fillId="2" borderId="0" xfId="0" applyFont="1" applyFill="1"/>
    <xf numFmtId="3" fontId="5" fillId="4" borderId="0" xfId="0" applyNumberFormat="1" applyFont="1" applyFill="1"/>
    <xf numFmtId="3" fontId="5" fillId="2" borderId="0" xfId="0" applyNumberFormat="1" applyFont="1" applyFill="1"/>
    <xf numFmtId="0" fontId="2" fillId="0" borderId="0" xfId="0" applyFont="1" applyAlignment="1">
      <alignment horizontal="right" vertical="center"/>
    </xf>
    <xf numFmtId="0" fontId="7" fillId="2" borderId="0" xfId="0" applyFont="1" applyFill="1"/>
    <xf numFmtId="0" fontId="2" fillId="0" borderId="0" xfId="0" applyFont="1"/>
    <xf numFmtId="0" fontId="13" fillId="0" borderId="0" xfId="0" applyFont="1"/>
    <xf numFmtId="0" fontId="11" fillId="0" borderId="0" xfId="0" applyFont="1"/>
    <xf numFmtId="0" fontId="7" fillId="0" borderId="0" xfId="0" applyFont="1" applyAlignment="1">
      <alignment horizontal="center"/>
    </xf>
    <xf numFmtId="0" fontId="7" fillId="2" borderId="0" xfId="0" applyFont="1" applyFill="1" applyAlignment="1">
      <alignment horizontal="left"/>
    </xf>
    <xf numFmtId="0" fontId="14" fillId="0" borderId="0" xfId="0" applyFont="1"/>
    <xf numFmtId="0" fontId="2" fillId="0" borderId="0" xfId="0" applyFont="1" applyAlignment="1">
      <alignment horizontal="center"/>
    </xf>
    <xf numFmtId="0" fontId="14" fillId="0" borderId="0" xfId="0" applyFont="1" applyProtection="1">
      <protection locked="0"/>
    </xf>
    <xf numFmtId="0" fontId="2" fillId="0" borderId="0" xfId="3" applyFont="1" applyFill="1" applyBorder="1" applyAlignment="1" applyProtection="1">
      <alignment horizontal="center"/>
    </xf>
    <xf numFmtId="0" fontId="11" fillId="0" borderId="0" xfId="0" applyFont="1" applyAlignment="1">
      <alignment horizontal="right" vertical="center"/>
    </xf>
    <xf numFmtId="0" fontId="7" fillId="0" borderId="0" xfId="0" applyFont="1" applyAlignment="1" applyProtection="1">
      <alignment vertical="center"/>
      <protection locked="0"/>
    </xf>
    <xf numFmtId="0" fontId="14" fillId="0" borderId="0" xfId="0" applyFont="1" applyAlignment="1">
      <alignment horizontal="right" vertical="center"/>
    </xf>
    <xf numFmtId="0" fontId="2" fillId="0" borderId="0" xfId="3" applyFont="1" applyFill="1" applyBorder="1" applyAlignment="1" applyProtection="1">
      <alignment vertical="center"/>
    </xf>
    <xf numFmtId="0" fontId="7" fillId="0" borderId="0" xfId="0" applyFont="1" applyAlignment="1">
      <alignment vertical="center"/>
    </xf>
    <xf numFmtId="0" fontId="7" fillId="0" borderId="0" xfId="0" applyFont="1" applyAlignment="1">
      <alignment horizontal="center" vertical="center"/>
    </xf>
    <xf numFmtId="0" fontId="7" fillId="0" borderId="0" xfId="0" applyFont="1" applyAlignment="1">
      <alignment horizontal="left"/>
    </xf>
    <xf numFmtId="0" fontId="11" fillId="0" borderId="0" xfId="0" applyFont="1" applyAlignment="1">
      <alignment horizontal="left"/>
    </xf>
    <xf numFmtId="0" fontId="2" fillId="0" borderId="0" xfId="0" applyFont="1" applyAlignment="1">
      <alignment horizontal="left"/>
    </xf>
    <xf numFmtId="0" fontId="15" fillId="0" borderId="0" xfId="0" applyFont="1"/>
    <xf numFmtId="0" fontId="7" fillId="2" borderId="0" xfId="0" applyFont="1" applyFill="1" applyAlignment="1">
      <alignment horizontal="right"/>
    </xf>
    <xf numFmtId="0" fontId="11" fillId="2" borderId="0" xfId="0" applyFont="1" applyFill="1"/>
    <xf numFmtId="0" fontId="4" fillId="2" borderId="0" xfId="0" applyFont="1" applyFill="1"/>
    <xf numFmtId="0" fontId="17" fillId="0" borderId="0" xfId="0" applyFont="1"/>
    <xf numFmtId="0" fontId="18" fillId="0" borderId="0" xfId="0" applyFont="1"/>
    <xf numFmtId="0" fontId="6" fillId="0" borderId="0" xfId="0" applyFont="1" applyAlignment="1">
      <alignment horizontal="center"/>
    </xf>
    <xf numFmtId="0" fontId="4" fillId="0" borderId="0" xfId="0" applyFont="1" applyAlignment="1">
      <alignment horizontal="center"/>
    </xf>
    <xf numFmtId="0" fontId="7" fillId="0" borderId="0" xfId="0" applyFont="1" applyProtection="1"/>
    <xf numFmtId="0" fontId="20" fillId="0" borderId="0" xfId="0" applyFont="1"/>
    <xf numFmtId="0" fontId="21" fillId="0" borderId="0" xfId="0" applyFont="1"/>
    <xf numFmtId="0" fontId="7" fillId="0" borderId="0" xfId="0" applyFont="1" applyAlignment="1">
      <alignment vertical="top"/>
    </xf>
    <xf numFmtId="0" fontId="22" fillId="0" borderId="0" xfId="0" applyFont="1"/>
    <xf numFmtId="0" fontId="21" fillId="0" borderId="0" xfId="0" applyFont="1" applyAlignment="1">
      <alignment horizontal="center"/>
    </xf>
    <xf numFmtId="0" fontId="24" fillId="0" borderId="0" xfId="0" applyFont="1"/>
    <xf numFmtId="0" fontId="18" fillId="0" borderId="0" xfId="0" applyFont="1" applyAlignment="1">
      <alignment wrapText="1"/>
    </xf>
    <xf numFmtId="0" fontId="7" fillId="0" borderId="0" xfId="0" applyFont="1" applyAlignment="1">
      <alignment wrapText="1"/>
    </xf>
    <xf numFmtId="0" fontId="7" fillId="0" borderId="0" xfId="0" applyFont="1" applyAlignment="1">
      <alignment horizontal="center" wrapText="1"/>
    </xf>
    <xf numFmtId="0" fontId="2" fillId="11" borderId="0" xfId="0" applyFont="1" applyFill="1"/>
    <xf numFmtId="0" fontId="2" fillId="11" borderId="0" xfId="0" applyFont="1" applyFill="1" applyAlignment="1">
      <alignment horizontal="center"/>
    </xf>
    <xf numFmtId="0" fontId="21" fillId="2" borderId="0" xfId="0" applyFont="1" applyFill="1"/>
    <xf numFmtId="0" fontId="20" fillId="2" borderId="0" xfId="0" applyFont="1" applyFill="1" applyAlignment="1">
      <alignment horizontal="left"/>
    </xf>
    <xf numFmtId="0" fontId="23" fillId="0" borderId="0" xfId="0" applyFont="1"/>
    <xf numFmtId="0" fontId="21" fillId="0" borderId="0" xfId="0" applyFont="1" applyProtection="1"/>
    <xf numFmtId="0" fontId="22" fillId="0" borderId="0" xfId="0" applyFont="1" applyProtection="1"/>
    <xf numFmtId="0" fontId="22" fillId="11" borderId="0" xfId="0" applyFont="1" applyFill="1"/>
    <xf numFmtId="0" fontId="22" fillId="11" borderId="0" xfId="0" applyFont="1" applyFill="1" applyAlignment="1">
      <alignment horizontal="center"/>
    </xf>
    <xf numFmtId="0" fontId="23" fillId="0" borderId="0" xfId="0" applyFont="1" applyProtection="1"/>
    <xf numFmtId="0" fontId="21" fillId="0" borderId="0" xfId="0" applyFont="1" applyProtection="1">
      <protection locked="0"/>
    </xf>
    <xf numFmtId="0" fontId="23" fillId="0" borderId="0" xfId="0" applyFont="1" applyProtection="1">
      <protection locked="0"/>
    </xf>
    <xf numFmtId="0" fontId="21" fillId="0" borderId="0" xfId="0" applyFont="1" applyAlignment="1" applyProtection="1">
      <alignment vertical="center"/>
    </xf>
    <xf numFmtId="0" fontId="22" fillId="0" borderId="0" xfId="0" applyFont="1" applyAlignment="1">
      <alignment vertical="center"/>
    </xf>
    <xf numFmtId="0" fontId="22" fillId="0" borderId="0" xfId="0" applyFont="1" applyAlignment="1">
      <alignment horizontal="right" vertical="center"/>
    </xf>
    <xf numFmtId="0" fontId="23" fillId="0" borderId="0" xfId="0" applyFont="1" applyAlignment="1">
      <alignment horizontal="right" vertical="center"/>
    </xf>
    <xf numFmtId="0" fontId="21" fillId="0" borderId="0" xfId="0" applyFont="1" applyAlignment="1" applyProtection="1">
      <alignment horizontal="center" vertical="center"/>
    </xf>
    <xf numFmtId="0" fontId="21" fillId="0" borderId="0" xfId="0" applyFont="1" applyAlignment="1">
      <alignment horizontal="right" vertical="center"/>
    </xf>
    <xf numFmtId="0" fontId="21" fillId="0" borderId="0" xfId="0" applyFont="1" applyAlignment="1">
      <alignment vertical="center"/>
    </xf>
    <xf numFmtId="0" fontId="22" fillId="0" borderId="0" xfId="0" applyFont="1" applyAlignment="1">
      <alignment horizontal="right" vertical="top"/>
    </xf>
    <xf numFmtId="0" fontId="22" fillId="0" borderId="0" xfId="0" applyFont="1" applyAlignment="1">
      <alignment horizontal="left" wrapText="1"/>
    </xf>
    <xf numFmtId="0" fontId="22" fillId="0" borderId="0" xfId="3" applyFont="1" applyFill="1" applyBorder="1" applyAlignment="1" applyProtection="1">
      <alignment vertical="center"/>
    </xf>
    <xf numFmtId="0" fontId="22" fillId="0" borderId="0" xfId="0" applyFont="1" applyAlignment="1">
      <alignment horizontal="center" wrapText="1"/>
    </xf>
    <xf numFmtId="0" fontId="21" fillId="0" borderId="0" xfId="0" applyFont="1" applyAlignment="1" applyProtection="1">
      <alignment vertical="center"/>
      <protection locked="0"/>
    </xf>
    <xf numFmtId="0" fontId="25" fillId="0" borderId="0" xfId="0" applyFont="1"/>
    <xf numFmtId="0" fontId="20" fillId="0" borderId="0" xfId="0" applyFont="1" applyAlignment="1">
      <alignment horizontal="center"/>
    </xf>
    <xf numFmtId="0" fontId="25" fillId="0" borderId="0" xfId="0" applyFont="1" applyAlignment="1">
      <alignment horizontal="center"/>
    </xf>
    <xf numFmtId="3" fontId="5" fillId="2" borderId="0" xfId="0" applyNumberFormat="1" applyFont="1" applyFill="1" applyBorder="1"/>
    <xf numFmtId="165" fontId="5" fillId="4" borderId="14" xfId="0" applyNumberFormat="1" applyFont="1" applyFill="1" applyBorder="1"/>
    <xf numFmtId="165" fontId="5" fillId="2" borderId="14" xfId="0" applyNumberFormat="1" applyFont="1" applyFill="1" applyBorder="1"/>
    <xf numFmtId="165" fontId="5" fillId="4" borderId="15" xfId="0" applyNumberFormat="1" applyFont="1" applyFill="1" applyBorder="1"/>
    <xf numFmtId="0" fontId="7" fillId="2" borderId="0" xfId="0" applyFont="1" applyFill="1" applyBorder="1"/>
    <xf numFmtId="165" fontId="5" fillId="4" borderId="11" xfId="0" applyNumberFormat="1" applyFont="1" applyFill="1" applyBorder="1"/>
    <xf numFmtId="165" fontId="5" fillId="2" borderId="11" xfId="0" applyNumberFormat="1" applyFont="1" applyFill="1" applyBorder="1"/>
    <xf numFmtId="165" fontId="5" fillId="4" borderId="13" xfId="0" applyNumberFormat="1" applyFont="1" applyFill="1" applyBorder="1"/>
    <xf numFmtId="3" fontId="5" fillId="4" borderId="0" xfId="0" applyNumberFormat="1" applyFont="1" applyFill="1" applyBorder="1" applyAlignment="1">
      <alignment horizontal="left"/>
    </xf>
    <xf numFmtId="3" fontId="5" fillId="2" borderId="0" xfId="0" applyNumberFormat="1" applyFont="1" applyFill="1" applyBorder="1" applyAlignment="1">
      <alignment horizontal="left"/>
    </xf>
    <xf numFmtId="3" fontId="5" fillId="2" borderId="14" xfId="0" applyNumberFormat="1" applyFont="1" applyFill="1" applyBorder="1" applyAlignment="1">
      <alignment horizontal="left"/>
    </xf>
    <xf numFmtId="3" fontId="5" fillId="4" borderId="14" xfId="0" applyNumberFormat="1" applyFont="1" applyFill="1" applyBorder="1" applyAlignment="1">
      <alignment horizontal="left"/>
    </xf>
    <xf numFmtId="3" fontId="5" fillId="4" borderId="15" xfId="0" applyNumberFormat="1" applyFont="1" applyFill="1" applyBorder="1" applyAlignment="1">
      <alignment horizontal="left"/>
    </xf>
    <xf numFmtId="3" fontId="5" fillId="4" borderId="0" xfId="0" applyNumberFormat="1" applyFont="1" applyFill="1" applyBorder="1"/>
    <xf numFmtId="0" fontId="27" fillId="0" borderId="0" xfId="0" applyFont="1"/>
    <xf numFmtId="3" fontId="5" fillId="7" borderId="14" xfId="0" applyNumberFormat="1" applyFont="1" applyFill="1" applyBorder="1"/>
    <xf numFmtId="3" fontId="5" fillId="7" borderId="15" xfId="0" applyNumberFormat="1" applyFont="1" applyFill="1" applyBorder="1"/>
    <xf numFmtId="3" fontId="5" fillId="6" borderId="14" xfId="0" applyNumberFormat="1" applyFont="1" applyFill="1" applyBorder="1"/>
    <xf numFmtId="3" fontId="5" fillId="6" borderId="15" xfId="0" applyNumberFormat="1" applyFont="1" applyFill="1" applyBorder="1"/>
    <xf numFmtId="3" fontId="5" fillId="4" borderId="8" xfId="0" applyNumberFormat="1" applyFont="1" applyFill="1" applyBorder="1"/>
    <xf numFmtId="0" fontId="7" fillId="3" borderId="0" xfId="0" applyFont="1" applyFill="1"/>
    <xf numFmtId="0" fontId="28" fillId="0" borderId="0" xfId="0" applyFont="1"/>
    <xf numFmtId="0" fontId="12" fillId="0" borderId="0" xfId="0" applyFont="1" applyProtection="1"/>
    <xf numFmtId="0" fontId="24" fillId="0" borderId="0" xfId="0" applyFont="1" applyProtection="1"/>
    <xf numFmtId="0" fontId="29" fillId="0" borderId="0" xfId="0" applyFont="1" applyFill="1" applyProtection="1"/>
    <xf numFmtId="0" fontId="29" fillId="0" borderId="0" xfId="0" applyFont="1"/>
    <xf numFmtId="0" fontId="29" fillId="0" borderId="0" xfId="0" applyFont="1" applyFill="1" applyProtection="1">
      <protection locked="0"/>
    </xf>
    <xf numFmtId="0" fontId="30" fillId="0" borderId="0" xfId="4" applyFont="1"/>
    <xf numFmtId="0" fontId="22" fillId="0" borderId="0" xfId="0" applyFont="1" applyFill="1"/>
    <xf numFmtId="0" fontId="2" fillId="0" borderId="0" xfId="0" applyFont="1" applyFill="1" applyAlignment="1">
      <alignment horizontal="center"/>
    </xf>
    <xf numFmtId="0" fontId="2" fillId="0" borderId="0" xfId="0" applyFont="1" applyFill="1"/>
    <xf numFmtId="0" fontId="7" fillId="0" borderId="0" xfId="0" applyFont="1" applyFill="1"/>
    <xf numFmtId="0" fontId="15" fillId="0" borderId="0" xfId="0" applyFont="1" applyFill="1"/>
    <xf numFmtId="0" fontId="24" fillId="0" borderId="0" xfId="0" applyFont="1" applyFill="1" applyProtection="1"/>
    <xf numFmtId="0" fontId="11" fillId="0" borderId="0" xfId="0" applyFont="1" applyBorder="1" applyAlignment="1">
      <alignment vertical="center"/>
    </xf>
    <xf numFmtId="0" fontId="24" fillId="11" borderId="0" xfId="0" applyFont="1" applyFill="1" applyProtection="1"/>
    <xf numFmtId="0" fontId="21" fillId="0" borderId="0" xfId="0" applyNumberFormat="1" applyFont="1" applyBorder="1" applyAlignment="1">
      <alignment horizontal="center" vertical="center"/>
    </xf>
    <xf numFmtId="0" fontId="22" fillId="0" borderId="0" xfId="0" applyNumberFormat="1" applyFont="1" applyBorder="1" applyAlignment="1" applyProtection="1">
      <alignment horizontal="left" vertical="center"/>
      <protection locked="0"/>
    </xf>
    <xf numFmtId="0" fontId="21" fillId="0" borderId="0" xfId="0" applyNumberFormat="1" applyFont="1" applyBorder="1" applyAlignment="1">
      <alignment horizontal="left" vertical="center"/>
    </xf>
    <xf numFmtId="0" fontId="22" fillId="0" borderId="0" xfId="3" applyNumberFormat="1" applyFont="1" applyFill="1" applyBorder="1" applyAlignment="1" applyProtection="1">
      <alignment horizontal="left" vertical="center"/>
    </xf>
    <xf numFmtId="0" fontId="21" fillId="0" borderId="0" xfId="3" applyNumberFormat="1" applyFont="1" applyFill="1" applyBorder="1" applyAlignment="1" applyProtection="1">
      <alignment vertical="center"/>
    </xf>
    <xf numFmtId="0" fontId="21" fillId="0" borderId="0" xfId="0" applyNumberFormat="1" applyFont="1" applyBorder="1" applyAlignment="1">
      <alignment horizontal="center" vertical="center" wrapText="1"/>
    </xf>
    <xf numFmtId="0" fontId="21" fillId="0" borderId="0" xfId="0" applyNumberFormat="1" applyFont="1" applyBorder="1" applyAlignment="1">
      <alignment horizontal="left" vertical="center" wrapText="1"/>
    </xf>
    <xf numFmtId="0" fontId="21" fillId="0" borderId="0" xfId="0" applyNumberFormat="1" applyFont="1" applyBorder="1" applyAlignment="1">
      <alignment vertical="center"/>
    </xf>
    <xf numFmtId="0" fontId="22" fillId="0" borderId="0" xfId="0" applyNumberFormat="1" applyFont="1" applyBorder="1" applyAlignment="1">
      <alignment horizontal="left" vertical="center"/>
    </xf>
    <xf numFmtId="0" fontId="21" fillId="0" borderId="19" xfId="0" applyFont="1" applyBorder="1" applyAlignment="1">
      <alignment horizontal="left" vertical="center"/>
    </xf>
    <xf numFmtId="0" fontId="32" fillId="0" borderId="19" xfId="4" applyFont="1" applyFill="1" applyBorder="1" applyAlignment="1" applyProtection="1">
      <alignment horizontal="left" wrapText="1"/>
      <protection locked="0"/>
    </xf>
    <xf numFmtId="0" fontId="32" fillId="0" borderId="19" xfId="4" applyFont="1" applyFill="1" applyBorder="1" applyAlignment="1">
      <alignment horizontal="left"/>
    </xf>
    <xf numFmtId="0" fontId="22" fillId="0" borderId="0" xfId="0" applyFont="1" applyAlignment="1">
      <alignment horizontal="center"/>
    </xf>
    <xf numFmtId="0" fontId="7" fillId="0" borderId="0" xfId="0" applyFont="1" applyBorder="1" applyAlignment="1">
      <alignment horizontal="center"/>
    </xf>
    <xf numFmtId="0" fontId="5" fillId="3" borderId="19" xfId="0" applyFont="1" applyFill="1" applyBorder="1" applyAlignment="1">
      <alignment horizontal="center" vertical="center"/>
    </xf>
    <xf numFmtId="9" fontId="22" fillId="3" borderId="19" xfId="1" applyFont="1" applyFill="1" applyBorder="1" applyAlignment="1" applyProtection="1">
      <alignment horizontal="right" vertical="center"/>
    </xf>
    <xf numFmtId="0" fontId="22" fillId="3" borderId="19" xfId="0" applyFont="1" applyFill="1" applyBorder="1" applyAlignment="1" applyProtection="1">
      <alignment horizontal="left" vertical="center"/>
    </xf>
    <xf numFmtId="9" fontId="22" fillId="3" borderId="19" xfId="1" applyFont="1" applyFill="1" applyBorder="1"/>
    <xf numFmtId="0" fontId="21" fillId="0" borderId="0" xfId="0" applyFont="1" applyAlignment="1">
      <alignment horizontal="right"/>
    </xf>
    <xf numFmtId="164" fontId="5" fillId="0" borderId="19" xfId="0" applyNumberFormat="1" applyFont="1" applyFill="1" applyBorder="1" applyAlignment="1">
      <alignment horizontal="left" vertical="center"/>
    </xf>
    <xf numFmtId="0" fontId="21" fillId="0" borderId="0" xfId="0" applyFont="1" applyFill="1"/>
    <xf numFmtId="164" fontId="8" fillId="0" borderId="19" xfId="0" applyNumberFormat="1" applyFont="1" applyFill="1" applyBorder="1" applyAlignment="1">
      <alignment horizontal="left" vertical="center"/>
    </xf>
    <xf numFmtId="0" fontId="5" fillId="0" borderId="19" xfId="0" applyFont="1" applyFill="1" applyBorder="1"/>
    <xf numFmtId="165" fontId="9" fillId="2" borderId="5" xfId="0" applyNumberFormat="1" applyFont="1" applyFill="1" applyBorder="1" applyAlignment="1">
      <alignment horizontal="left" vertical="top" wrapText="1"/>
    </xf>
    <xf numFmtId="3" fontId="9" fillId="2" borderId="5" xfId="0" applyNumberFormat="1" applyFont="1" applyFill="1" applyBorder="1" applyAlignment="1">
      <alignment horizontal="left" vertical="top" wrapText="1"/>
    </xf>
    <xf numFmtId="3" fontId="9" fillId="11" borderId="5" xfId="0" applyNumberFormat="1" applyFont="1" applyFill="1" applyBorder="1" applyAlignment="1">
      <alignment horizontal="right" vertical="top" wrapText="1"/>
    </xf>
    <xf numFmtId="3" fontId="9" fillId="7" borderId="5" xfId="0" applyNumberFormat="1" applyFont="1" applyFill="1" applyBorder="1" applyAlignment="1">
      <alignment horizontal="right" vertical="top" wrapText="1"/>
    </xf>
    <xf numFmtId="3" fontId="5" fillId="11" borderId="15" xfId="0" applyNumberFormat="1" applyFont="1" applyFill="1" applyBorder="1"/>
    <xf numFmtId="9" fontId="5" fillId="14" borderId="19" xfId="1" applyFont="1" applyFill="1" applyBorder="1" applyAlignment="1">
      <alignment horizontal="right" vertical="center"/>
    </xf>
    <xf numFmtId="9" fontId="5" fillId="0" borderId="19" xfId="1" applyFont="1" applyBorder="1" applyAlignment="1">
      <alignment horizontal="right" vertical="center"/>
    </xf>
    <xf numFmtId="9" fontId="22" fillId="16" borderId="19" xfId="1" applyFont="1" applyFill="1" applyBorder="1" applyAlignment="1" applyProtection="1">
      <alignment vertical="center"/>
    </xf>
    <xf numFmtId="9" fontId="22" fillId="17" borderId="19" xfId="1" applyFont="1" applyFill="1" applyBorder="1" applyAlignment="1" applyProtection="1">
      <alignment vertical="center"/>
    </xf>
    <xf numFmtId="166" fontId="5" fillId="14" borderId="19" xfId="2" applyNumberFormat="1" applyFont="1" applyFill="1" applyBorder="1" applyAlignment="1">
      <alignment horizontal="right" vertical="center"/>
    </xf>
    <xf numFmtId="166" fontId="5" fillId="0" borderId="19" xfId="2" applyNumberFormat="1" applyFont="1" applyBorder="1" applyAlignment="1">
      <alignment horizontal="right" vertical="center"/>
    </xf>
    <xf numFmtId="166" fontId="22" fillId="16" borderId="19" xfId="2" applyNumberFormat="1" applyFont="1" applyFill="1" applyBorder="1" applyAlignment="1" applyProtection="1">
      <alignment vertical="center"/>
    </xf>
    <xf numFmtId="166" fontId="22" fillId="17" borderId="19" xfId="2" applyNumberFormat="1" applyFont="1" applyFill="1" applyBorder="1" applyAlignment="1" applyProtection="1">
      <alignment vertical="center"/>
    </xf>
    <xf numFmtId="166" fontId="21" fillId="17" borderId="19" xfId="2" applyNumberFormat="1" applyFont="1" applyFill="1" applyBorder="1" applyAlignment="1">
      <alignment horizontal="right" vertical="center"/>
    </xf>
    <xf numFmtId="0" fontId="21" fillId="0" borderId="29" xfId="0" applyFont="1" applyBorder="1" applyAlignment="1" applyProtection="1">
      <alignment vertical="center"/>
    </xf>
    <xf numFmtId="0" fontId="22" fillId="0" borderId="28" xfId="0" applyFont="1" applyBorder="1" applyAlignment="1">
      <alignment vertical="center"/>
    </xf>
    <xf numFmtId="0" fontId="11" fillId="0" borderId="28" xfId="0" applyFont="1" applyBorder="1" applyAlignment="1" applyProtection="1">
      <alignment vertical="center"/>
      <protection locked="0"/>
    </xf>
    <xf numFmtId="0" fontId="11" fillId="0" borderId="30" xfId="0" applyFont="1" applyBorder="1" applyAlignment="1" applyProtection="1">
      <alignment vertical="center"/>
      <protection locked="0"/>
    </xf>
    <xf numFmtId="0" fontId="5" fillId="14" borderId="19" xfId="0" applyFont="1" applyFill="1" applyBorder="1" applyAlignment="1">
      <alignment horizontal="right" vertical="center"/>
    </xf>
    <xf numFmtId="0" fontId="5" fillId="0" borderId="19" xfId="0" applyFont="1" applyBorder="1" applyAlignment="1">
      <alignment horizontal="right" vertical="center"/>
    </xf>
    <xf numFmtId="0" fontId="22" fillId="16" borderId="19" xfId="0" applyFont="1" applyFill="1" applyBorder="1" applyAlignment="1">
      <alignment vertical="center"/>
    </xf>
    <xf numFmtId="0" fontId="22" fillId="17" borderId="19" xfId="0" applyFont="1" applyFill="1" applyBorder="1" applyAlignment="1">
      <alignment vertical="center"/>
    </xf>
    <xf numFmtId="0" fontId="16" fillId="15" borderId="19" xfId="0" applyFont="1" applyFill="1" applyBorder="1" applyAlignment="1">
      <alignment vertical="center"/>
    </xf>
    <xf numFmtId="0" fontId="16" fillId="12" borderId="19" xfId="0" applyFont="1" applyFill="1" applyBorder="1" applyAlignment="1">
      <alignment vertical="center"/>
    </xf>
    <xf numFmtId="0" fontId="21" fillId="0" borderId="0" xfId="0" applyFont="1" applyBorder="1" applyAlignment="1" applyProtection="1">
      <alignment vertical="top"/>
    </xf>
    <xf numFmtId="0" fontId="21" fillId="0" borderId="21" xfId="0" applyFont="1" applyBorder="1" applyAlignment="1" applyProtection="1">
      <alignment vertical="top"/>
    </xf>
    <xf numFmtId="0" fontId="11" fillId="0" borderId="21" xfId="0" applyFont="1" applyBorder="1" applyAlignment="1">
      <alignment vertical="center"/>
    </xf>
    <xf numFmtId="0" fontId="11" fillId="0" borderId="22" xfId="0" applyFont="1" applyBorder="1" applyAlignment="1">
      <alignment vertical="center"/>
    </xf>
    <xf numFmtId="0" fontId="11" fillId="0" borderId="24" xfId="0" applyFont="1" applyBorder="1" applyAlignment="1">
      <alignment vertical="center"/>
    </xf>
    <xf numFmtId="0" fontId="21" fillId="0" borderId="26" xfId="0" applyFont="1" applyBorder="1" applyAlignment="1" applyProtection="1">
      <alignment vertical="top"/>
    </xf>
    <xf numFmtId="0" fontId="2" fillId="0" borderId="26" xfId="0" applyFont="1" applyBorder="1" applyAlignment="1">
      <alignment horizontal="right" vertical="center"/>
    </xf>
    <xf numFmtId="0" fontId="2" fillId="0" borderId="27" xfId="0" applyFont="1" applyBorder="1" applyAlignment="1">
      <alignment horizontal="right" vertical="center"/>
    </xf>
    <xf numFmtId="0" fontId="5" fillId="0" borderId="19" xfId="0" applyFont="1" applyBorder="1" applyAlignment="1">
      <alignment horizontal="center"/>
    </xf>
    <xf numFmtId="0" fontId="21" fillId="0" borderId="19" xfId="0" applyFont="1" applyBorder="1" applyAlignment="1">
      <alignment horizontal="center"/>
    </xf>
    <xf numFmtId="9" fontId="21" fillId="0" borderId="19" xfId="1" applyFont="1" applyBorder="1" applyAlignment="1">
      <alignment horizontal="center"/>
    </xf>
    <xf numFmtId="0" fontId="22" fillId="0" borderId="31" xfId="0" applyFont="1" applyBorder="1" applyAlignment="1">
      <alignment horizontal="center" wrapText="1"/>
    </xf>
    <xf numFmtId="0" fontId="22" fillId="0" borderId="32" xfId="0" applyFont="1" applyBorder="1" applyAlignment="1">
      <alignment horizontal="center" wrapText="1"/>
    </xf>
    <xf numFmtId="0" fontId="22" fillId="0" borderId="33" xfId="0" applyFont="1" applyBorder="1" applyAlignment="1">
      <alignment horizontal="center" wrapText="1"/>
    </xf>
    <xf numFmtId="0" fontId="5" fillId="14" borderId="34" xfId="0" applyFont="1" applyFill="1" applyBorder="1" applyAlignment="1">
      <alignment horizontal="right" vertical="center"/>
    </xf>
    <xf numFmtId="0" fontId="5" fillId="14" borderId="35" xfId="0" applyFont="1" applyFill="1" applyBorder="1" applyAlignment="1">
      <alignment horizontal="right" vertical="center"/>
    </xf>
    <xf numFmtId="0" fontId="22" fillId="16" borderId="36" xfId="0" applyFont="1" applyFill="1" applyBorder="1" applyAlignment="1">
      <alignment vertical="center"/>
    </xf>
    <xf numFmtId="0" fontId="22" fillId="16" borderId="37" xfId="0" applyFont="1" applyFill="1" applyBorder="1" applyAlignment="1">
      <alignment vertical="center"/>
    </xf>
    <xf numFmtId="0" fontId="22" fillId="16" borderId="38" xfId="0" applyFont="1" applyFill="1" applyBorder="1" applyAlignment="1">
      <alignment vertical="center"/>
    </xf>
    <xf numFmtId="0" fontId="22" fillId="0" borderId="32" xfId="0" applyFont="1" applyBorder="1" applyAlignment="1">
      <alignment horizontal="center"/>
    </xf>
    <xf numFmtId="0" fontId="22" fillId="0" borderId="33" xfId="0" applyFont="1" applyBorder="1" applyAlignment="1">
      <alignment horizontal="center" vertical="center"/>
    </xf>
    <xf numFmtId="0" fontId="5" fillId="0" borderId="34" xfId="0" applyFont="1" applyBorder="1" applyAlignment="1">
      <alignment horizontal="right" vertical="center"/>
    </xf>
    <xf numFmtId="0" fontId="5" fillId="0" borderId="35" xfId="0" applyFont="1" applyBorder="1" applyAlignment="1">
      <alignment horizontal="right" vertical="center"/>
    </xf>
    <xf numFmtId="0" fontId="22" fillId="17" borderId="36" xfId="0" applyFont="1" applyFill="1" applyBorder="1" applyAlignment="1">
      <alignment horizontal="right" vertical="center"/>
    </xf>
    <xf numFmtId="0" fontId="22" fillId="17" borderId="37" xfId="0" applyFont="1" applyFill="1" applyBorder="1" applyAlignment="1">
      <alignment horizontal="right" vertical="center"/>
    </xf>
    <xf numFmtId="0" fontId="22" fillId="17" borderId="38" xfId="0" applyFont="1" applyFill="1" applyBorder="1" applyAlignment="1">
      <alignment horizontal="right" vertical="center"/>
    </xf>
    <xf numFmtId="9" fontId="21" fillId="13" borderId="19" xfId="1" applyFont="1" applyFill="1" applyBorder="1" applyAlignment="1">
      <alignment horizontal="right" vertical="center"/>
    </xf>
    <xf numFmtId="9" fontId="22" fillId="13" borderId="19" xfId="1" applyFont="1" applyFill="1" applyBorder="1" applyAlignment="1">
      <alignment horizontal="right" vertical="center"/>
    </xf>
    <xf numFmtId="0" fontId="21" fillId="0" borderId="21" xfId="0" applyFont="1" applyBorder="1" applyAlignment="1">
      <alignment vertical="center"/>
    </xf>
    <xf numFmtId="0" fontId="20" fillId="0" borderId="22" xfId="0" applyFont="1" applyBorder="1" applyAlignment="1">
      <alignment vertical="center"/>
    </xf>
    <xf numFmtId="0" fontId="21" fillId="0" borderId="0" xfId="0" applyFont="1" applyBorder="1" applyAlignment="1">
      <alignment vertical="center"/>
    </xf>
    <xf numFmtId="0" fontId="20" fillId="0" borderId="24" xfId="0" applyFont="1" applyBorder="1" applyAlignment="1">
      <alignment vertical="center"/>
    </xf>
    <xf numFmtId="0" fontId="21" fillId="0" borderId="26" xfId="0" applyFont="1" applyBorder="1" applyAlignment="1">
      <alignment vertical="center"/>
    </xf>
    <xf numFmtId="0" fontId="22" fillId="0" borderId="27" xfId="0" applyFont="1" applyBorder="1" applyAlignment="1">
      <alignment horizontal="right" vertical="center"/>
    </xf>
    <xf numFmtId="0" fontId="21" fillId="0" borderId="29" xfId="0" applyFont="1" applyBorder="1" applyAlignment="1" applyProtection="1">
      <alignment vertical="center"/>
      <protection locked="0"/>
    </xf>
    <xf numFmtId="0" fontId="20" fillId="0" borderId="28" xfId="0" applyFont="1" applyBorder="1" applyAlignment="1" applyProtection="1">
      <alignment vertical="center"/>
      <protection locked="0"/>
    </xf>
    <xf numFmtId="0" fontId="21" fillId="0" borderId="31" xfId="0" applyFont="1" applyBorder="1" applyAlignment="1">
      <alignment horizontal="center" wrapText="1"/>
    </xf>
    <xf numFmtId="9" fontId="21" fillId="13" borderId="34" xfId="1" applyFont="1" applyFill="1" applyBorder="1" applyAlignment="1">
      <alignment horizontal="right" vertical="center"/>
    </xf>
    <xf numFmtId="9" fontId="21" fillId="13" borderId="35" xfId="1" applyFont="1" applyFill="1" applyBorder="1" applyAlignment="1">
      <alignment horizontal="right" vertical="center"/>
    </xf>
    <xf numFmtId="0" fontId="21" fillId="0" borderId="32" xfId="0" applyFont="1" applyBorder="1" applyAlignment="1">
      <alignment horizontal="center"/>
    </xf>
    <xf numFmtId="0" fontId="21" fillId="0" borderId="33" xfId="0" applyFont="1" applyBorder="1" applyAlignment="1">
      <alignment horizontal="center" vertical="center"/>
    </xf>
    <xf numFmtId="9" fontId="21" fillId="13" borderId="36" xfId="1" applyFont="1" applyFill="1" applyBorder="1" applyAlignment="1">
      <alignment horizontal="right" vertical="center"/>
    </xf>
    <xf numFmtId="9" fontId="21" fillId="13" borderId="37" xfId="1" applyFont="1" applyFill="1" applyBorder="1" applyAlignment="1">
      <alignment horizontal="right" vertical="center"/>
    </xf>
    <xf numFmtId="9" fontId="21" fillId="13" borderId="38" xfId="1" applyFont="1" applyFill="1" applyBorder="1" applyAlignment="1">
      <alignment horizontal="right" vertical="center"/>
    </xf>
    <xf numFmtId="9" fontId="21" fillId="13" borderId="40" xfId="1" applyFont="1" applyFill="1" applyBorder="1" applyAlignment="1">
      <alignment horizontal="right" vertical="center"/>
    </xf>
    <xf numFmtId="9" fontId="21" fillId="13" borderId="41" xfId="1" applyFont="1" applyFill="1" applyBorder="1" applyAlignment="1">
      <alignment horizontal="right" vertical="center"/>
    </xf>
    <xf numFmtId="9" fontId="21" fillId="13" borderId="42" xfId="1" applyFont="1" applyFill="1" applyBorder="1" applyAlignment="1">
      <alignment horizontal="right" vertical="center"/>
    </xf>
    <xf numFmtId="9" fontId="21" fillId="13" borderId="43" xfId="1" applyFont="1" applyFill="1" applyBorder="1" applyAlignment="1">
      <alignment horizontal="right" vertical="center"/>
    </xf>
    <xf numFmtId="9" fontId="21" fillId="13" borderId="44" xfId="1" applyFont="1" applyFill="1" applyBorder="1" applyAlignment="1">
      <alignment horizontal="right" vertical="center"/>
    </xf>
    <xf numFmtId="9" fontId="21" fillId="13" borderId="45" xfId="1" applyFont="1" applyFill="1" applyBorder="1" applyAlignment="1">
      <alignment horizontal="right" vertical="center"/>
    </xf>
    <xf numFmtId="9" fontId="21" fillId="13" borderId="46" xfId="1" applyFont="1" applyFill="1" applyBorder="1" applyAlignment="1">
      <alignment horizontal="right" vertical="center"/>
    </xf>
    <xf numFmtId="3" fontId="5" fillId="11" borderId="14" xfId="0" applyNumberFormat="1" applyFont="1" applyFill="1" applyBorder="1"/>
    <xf numFmtId="3" fontId="5" fillId="4" borderId="8" xfId="0" applyNumberFormat="1" applyFont="1" applyFill="1" applyBorder="1" applyAlignment="1">
      <alignment horizontal="left"/>
    </xf>
    <xf numFmtId="0" fontId="15" fillId="2" borderId="0" xfId="0" applyFont="1" applyFill="1"/>
    <xf numFmtId="0" fontId="31" fillId="2" borderId="0" xfId="0" applyFont="1" applyFill="1"/>
    <xf numFmtId="0" fontId="21" fillId="0" borderId="0" xfId="0" applyNumberFormat="1" applyFont="1" applyBorder="1" applyAlignment="1">
      <alignment horizontal="left" vertical="top" wrapText="1"/>
    </xf>
    <xf numFmtId="0" fontId="21" fillId="0" borderId="0" xfId="0" applyNumberFormat="1" applyFont="1" applyBorder="1" applyAlignment="1" applyProtection="1">
      <alignment horizontal="left" vertical="top" wrapText="1"/>
      <protection locked="0"/>
    </xf>
    <xf numFmtId="0" fontId="21" fillId="0" borderId="0" xfId="3" applyNumberFormat="1" applyFont="1" applyFill="1" applyBorder="1" applyAlignment="1" applyProtection="1">
      <alignment horizontal="left" vertical="top" wrapText="1"/>
    </xf>
    <xf numFmtId="0" fontId="21" fillId="0" borderId="0" xfId="0" applyNumberFormat="1" applyFont="1" applyBorder="1" applyAlignment="1" applyProtection="1">
      <alignment horizontal="left" vertical="center" wrapText="1"/>
      <protection locked="0"/>
    </xf>
    <xf numFmtId="0" fontId="22" fillId="0" borderId="0" xfId="0" applyNumberFormat="1" applyFont="1" applyBorder="1" applyAlignment="1">
      <alignment horizontal="left" vertical="center" wrapText="1"/>
    </xf>
    <xf numFmtId="0" fontId="22" fillId="0" borderId="0" xfId="0" applyFont="1"/>
    <xf numFmtId="0" fontId="22" fillId="11" borderId="0" xfId="0" applyFont="1" applyFill="1"/>
    <xf numFmtId="0" fontId="22" fillId="0" borderId="0" xfId="3" applyNumberFormat="1" applyFont="1" applyFill="1" applyBorder="1" applyAlignment="1" applyProtection="1">
      <alignment horizontal="left" vertical="center" wrapText="1"/>
    </xf>
    <xf numFmtId="0" fontId="22" fillId="0" borderId="0" xfId="0" applyFont="1"/>
    <xf numFmtId="9" fontId="21" fillId="0" borderId="0" xfId="1" applyFont="1" applyFill="1" applyBorder="1" applyAlignment="1">
      <alignment horizontal="right" vertical="center"/>
    </xf>
    <xf numFmtId="0" fontId="20" fillId="0" borderId="21" xfId="0" applyFont="1" applyBorder="1" applyAlignment="1">
      <alignment vertical="center"/>
    </xf>
    <xf numFmtId="0" fontId="20" fillId="0" borderId="0" xfId="0" applyFont="1" applyBorder="1" applyAlignment="1">
      <alignment vertical="center"/>
    </xf>
    <xf numFmtId="0" fontId="22" fillId="0" borderId="26" xfId="0" applyFont="1" applyBorder="1" applyAlignment="1">
      <alignment horizontal="right" vertical="center"/>
    </xf>
    <xf numFmtId="0" fontId="22" fillId="3" borderId="19" xfId="0" applyFont="1" applyFill="1" applyBorder="1" applyAlignment="1" applyProtection="1">
      <alignment horizontal="left" vertical="center" wrapText="1"/>
    </xf>
    <xf numFmtId="0" fontId="5" fillId="2" borderId="19" xfId="0" applyFont="1" applyFill="1" applyBorder="1" applyAlignment="1">
      <alignment horizontal="center" vertical="center"/>
    </xf>
    <xf numFmtId="0" fontId="8" fillId="0" borderId="0" xfId="0" applyFont="1" applyFill="1" applyBorder="1" applyAlignment="1">
      <alignment horizontal="left"/>
    </xf>
    <xf numFmtId="164" fontId="8" fillId="0" borderId="0" xfId="0" applyNumberFormat="1" applyFont="1" applyFill="1" applyBorder="1" applyAlignment="1">
      <alignment horizontal="left" vertical="center"/>
    </xf>
    <xf numFmtId="0" fontId="29" fillId="0" borderId="0" xfId="0" applyFont="1" applyFill="1" applyAlignment="1"/>
    <xf numFmtId="0" fontId="22" fillId="0" borderId="0" xfId="0" applyFont="1" applyAlignment="1"/>
    <xf numFmtId="0" fontId="29" fillId="0" borderId="0" xfId="0" applyFont="1" applyBorder="1" applyAlignment="1"/>
    <xf numFmtId="0" fontId="16" fillId="10" borderId="11" xfId="0" applyFont="1" applyFill="1" applyBorder="1" applyAlignment="1">
      <alignment horizontal="center" vertical="center"/>
    </xf>
    <xf numFmtId="0" fontId="16" fillId="10" borderId="0" xfId="0" applyFont="1" applyFill="1" applyBorder="1" applyAlignment="1">
      <alignment horizontal="center" vertical="center" wrapText="1"/>
    </xf>
    <xf numFmtId="0" fontId="22" fillId="11" borderId="9" xfId="0" applyFont="1" applyFill="1" applyBorder="1" applyAlignment="1">
      <alignment horizontal="center" vertical="center" wrapText="1"/>
    </xf>
    <xf numFmtId="0" fontId="22" fillId="11" borderId="4" xfId="0" applyFont="1" applyFill="1" applyBorder="1" applyAlignment="1">
      <alignment horizontal="center" vertical="center" wrapText="1"/>
    </xf>
    <xf numFmtId="0" fontId="22" fillId="11" borderId="10" xfId="0" applyFont="1" applyFill="1" applyBorder="1" applyAlignment="1">
      <alignment horizontal="center" vertical="center" wrapText="1"/>
    </xf>
    <xf numFmtId="0" fontId="22" fillId="6" borderId="9" xfId="0" applyFont="1" applyFill="1" applyBorder="1" applyAlignment="1">
      <alignment horizontal="center" vertical="center" wrapText="1"/>
    </xf>
    <xf numFmtId="0" fontId="22" fillId="6" borderId="4" xfId="0" applyFont="1" applyFill="1" applyBorder="1" applyAlignment="1">
      <alignment horizontal="center" vertical="center" wrapText="1"/>
    </xf>
    <xf numFmtId="0" fontId="22" fillId="7" borderId="9" xfId="0" applyFont="1" applyFill="1" applyBorder="1" applyAlignment="1">
      <alignment horizontal="center" vertical="center" wrapText="1"/>
    </xf>
    <xf numFmtId="0" fontId="22" fillId="7" borderId="4" xfId="0" applyFont="1" applyFill="1" applyBorder="1" applyAlignment="1">
      <alignment horizontal="center" vertical="center" wrapText="1"/>
    </xf>
    <xf numFmtId="0" fontId="22" fillId="7" borderId="10" xfId="0" applyFont="1" applyFill="1" applyBorder="1" applyAlignment="1">
      <alignment horizontal="center" vertical="center" wrapText="1"/>
    </xf>
    <xf numFmtId="0" fontId="15" fillId="0" borderId="0" xfId="0" applyFont="1" applyBorder="1" applyAlignment="1">
      <alignment wrapText="1"/>
    </xf>
    <xf numFmtId="0" fontId="2" fillId="2" borderId="0" xfId="0" applyFont="1" applyFill="1" applyBorder="1"/>
    <xf numFmtId="0" fontId="21" fillId="2" borderId="0" xfId="0" applyFont="1" applyFill="1" applyAlignment="1">
      <alignment horizontal="right"/>
    </xf>
    <xf numFmtId="165" fontId="9" fillId="2" borderId="11" xfId="0" applyNumberFormat="1" applyFont="1" applyFill="1" applyBorder="1" applyAlignment="1">
      <alignment horizontal="left" vertical="top" wrapText="1"/>
    </xf>
    <xf numFmtId="3" fontId="9" fillId="2" borderId="6" xfId="0" applyNumberFormat="1" applyFont="1" applyFill="1" applyBorder="1" applyAlignment="1">
      <alignment vertical="top" wrapText="1"/>
    </xf>
    <xf numFmtId="3" fontId="9" fillId="2" borderId="0" xfId="0" applyNumberFormat="1" applyFont="1" applyFill="1" applyBorder="1" applyAlignment="1">
      <alignment horizontal="right" vertical="top" wrapText="1"/>
    </xf>
    <xf numFmtId="3" fontId="9" fillId="2" borderId="11" xfId="0" applyNumberFormat="1" applyFont="1" applyFill="1" applyBorder="1" applyAlignment="1">
      <alignment horizontal="right" vertical="top" wrapText="1"/>
    </xf>
    <xf numFmtId="3" fontId="9" fillId="6" borderId="14" xfId="0" applyNumberFormat="1" applyFont="1" applyFill="1" applyBorder="1" applyAlignment="1">
      <alignment horizontal="right" vertical="top" wrapText="1"/>
    </xf>
    <xf numFmtId="0" fontId="4" fillId="3" borderId="0" xfId="0" applyFont="1" applyFill="1"/>
    <xf numFmtId="3" fontId="5" fillId="2" borderId="11" xfId="0" applyNumberFormat="1" applyFont="1" applyFill="1" applyBorder="1" applyAlignment="1">
      <alignment horizontal="left"/>
    </xf>
    <xf numFmtId="165" fontId="5" fillId="4" borderId="3" xfId="0" applyNumberFormat="1" applyFont="1" applyFill="1" applyBorder="1"/>
    <xf numFmtId="0" fontId="32" fillId="0" borderId="0" xfId="4" applyFont="1" applyFill="1" applyBorder="1" applyAlignment="1" applyProtection="1">
      <alignment horizontal="left" wrapText="1"/>
      <protection locked="0"/>
    </xf>
    <xf numFmtId="0" fontId="32" fillId="0" borderId="0" xfId="4" applyFont="1" applyFill="1" applyBorder="1" applyAlignment="1">
      <alignment horizontal="left"/>
    </xf>
    <xf numFmtId="0" fontId="2" fillId="0" borderId="0" xfId="0" applyFont="1" applyFill="1" applyAlignment="1">
      <alignment vertical="center"/>
    </xf>
    <xf numFmtId="0" fontId="2" fillId="0" borderId="0" xfId="0" applyFont="1" applyFill="1" applyAlignment="1">
      <alignment horizontal="right" vertical="center"/>
    </xf>
    <xf numFmtId="9" fontId="21" fillId="0" borderId="47" xfId="1" applyFont="1" applyFill="1" applyBorder="1" applyAlignment="1">
      <alignment horizontal="right" vertical="center"/>
    </xf>
    <xf numFmtId="0" fontId="19" fillId="0" borderId="0" xfId="0" applyFont="1" applyAlignment="1">
      <alignment vertical="center"/>
    </xf>
    <xf numFmtId="0" fontId="9" fillId="0" borderId="0" xfId="0" applyFont="1" applyAlignment="1"/>
    <xf numFmtId="0" fontId="26" fillId="0" borderId="0" xfId="0" applyFont="1" applyAlignment="1"/>
    <xf numFmtId="0" fontId="24" fillId="0" borderId="0" xfId="0" applyFont="1" applyAlignment="1"/>
    <xf numFmtId="0" fontId="24" fillId="2" borderId="0" xfId="0" applyFont="1" applyFill="1" applyBorder="1"/>
    <xf numFmtId="0" fontId="24" fillId="2" borderId="0" xfId="0" applyFont="1" applyFill="1"/>
    <xf numFmtId="0" fontId="22" fillId="3" borderId="29" xfId="0" applyFont="1" applyFill="1" applyBorder="1" applyAlignment="1">
      <alignment horizontal="center" vertical="center" wrapText="1"/>
    </xf>
    <xf numFmtId="0" fontId="22" fillId="3" borderId="28" xfId="0" applyFont="1" applyFill="1" applyBorder="1" applyAlignment="1">
      <alignment horizontal="center" vertical="center" wrapText="1"/>
    </xf>
    <xf numFmtId="0" fontId="22" fillId="3" borderId="30" xfId="0" applyFont="1" applyFill="1" applyBorder="1" applyAlignment="1">
      <alignment horizontal="center" vertical="center" wrapText="1"/>
    </xf>
    <xf numFmtId="0" fontId="22" fillId="3" borderId="19" xfId="0" applyFont="1" applyFill="1" applyBorder="1" applyAlignment="1">
      <alignment horizontal="center" vertical="center" wrapText="1"/>
    </xf>
    <xf numFmtId="0" fontId="22" fillId="3" borderId="0" xfId="0" applyFont="1" applyFill="1" applyBorder="1" applyAlignment="1">
      <alignment horizontal="center" vertical="center" wrapText="1"/>
    </xf>
    <xf numFmtId="3" fontId="20" fillId="2" borderId="20" xfId="0" applyNumberFormat="1" applyFont="1" applyFill="1" applyBorder="1" applyAlignment="1">
      <alignment horizontal="right" vertical="top" wrapText="1"/>
    </xf>
    <xf numFmtId="3" fontId="20" fillId="2" borderId="21" xfId="0" applyNumberFormat="1" applyFont="1" applyFill="1" applyBorder="1" applyAlignment="1">
      <alignment horizontal="right" vertical="top" wrapText="1"/>
    </xf>
    <xf numFmtId="3" fontId="20" fillId="2" borderId="22" xfId="0" applyNumberFormat="1" applyFont="1" applyFill="1" applyBorder="1" applyAlignment="1">
      <alignment horizontal="right" vertical="top" wrapText="1"/>
    </xf>
    <xf numFmtId="3" fontId="20" fillId="3" borderId="41" xfId="0" applyNumberFormat="1" applyFont="1" applyFill="1" applyBorder="1" applyAlignment="1">
      <alignment horizontal="right" vertical="top" wrapText="1"/>
    </xf>
    <xf numFmtId="9" fontId="21" fillId="4" borderId="23" xfId="1" applyFont="1" applyFill="1" applyBorder="1"/>
    <xf numFmtId="9" fontId="21" fillId="4" borderId="0" xfId="1" applyFont="1" applyFill="1" applyBorder="1"/>
    <xf numFmtId="9" fontId="21" fillId="4" borderId="24" xfId="1" applyFont="1" applyFill="1" applyBorder="1"/>
    <xf numFmtId="9" fontId="21" fillId="3" borderId="48" xfId="1" applyFont="1" applyFill="1" applyBorder="1"/>
    <xf numFmtId="9" fontId="21" fillId="2" borderId="0" xfId="1" applyFont="1" applyFill="1" applyBorder="1"/>
    <xf numFmtId="9" fontId="21" fillId="2" borderId="24" xfId="1" applyFont="1" applyFill="1" applyBorder="1"/>
    <xf numFmtId="9" fontId="21" fillId="2" borderId="23" xfId="1" applyFont="1" applyFill="1" applyBorder="1"/>
    <xf numFmtId="3" fontId="21" fillId="2" borderId="0" xfId="0" applyNumberFormat="1" applyFont="1" applyFill="1" applyBorder="1"/>
    <xf numFmtId="3" fontId="21" fillId="2" borderId="24" xfId="0" applyNumberFormat="1" applyFont="1" applyFill="1" applyBorder="1"/>
    <xf numFmtId="3" fontId="21" fillId="3" borderId="48" xfId="0" applyNumberFormat="1" applyFont="1" applyFill="1" applyBorder="1"/>
    <xf numFmtId="3" fontId="21" fillId="4" borderId="0" xfId="0" applyNumberFormat="1" applyFont="1" applyFill="1" applyBorder="1"/>
    <xf numFmtId="3" fontId="21" fillId="4" borderId="24" xfId="0" applyNumberFormat="1" applyFont="1" applyFill="1" applyBorder="1"/>
    <xf numFmtId="9" fontId="21" fillId="4" borderId="25" xfId="1" applyFont="1" applyFill="1" applyBorder="1"/>
    <xf numFmtId="3" fontId="21" fillId="4" borderId="26" xfId="0" applyNumberFormat="1" applyFont="1" applyFill="1" applyBorder="1"/>
    <xf numFmtId="3" fontId="21" fillId="4" borderId="27" xfId="0" applyNumberFormat="1" applyFont="1" applyFill="1" applyBorder="1"/>
    <xf numFmtId="3" fontId="21" fillId="3" borderId="49" xfId="0" applyNumberFormat="1" applyFont="1" applyFill="1" applyBorder="1"/>
    <xf numFmtId="9" fontId="21" fillId="4" borderId="26" xfId="1" applyFont="1" applyFill="1" applyBorder="1"/>
    <xf numFmtId="9" fontId="21" fillId="4" borderId="27" xfId="1" applyFont="1" applyFill="1" applyBorder="1"/>
    <xf numFmtId="9" fontId="21" fillId="3" borderId="49" xfId="1" applyFont="1" applyFill="1" applyBorder="1"/>
    <xf numFmtId="0" fontId="11" fillId="0" borderId="0" xfId="0" applyFont="1" applyAlignment="1">
      <alignment horizontal="center"/>
    </xf>
    <xf numFmtId="0" fontId="7" fillId="0" borderId="3" xfId="0" applyFont="1" applyBorder="1"/>
    <xf numFmtId="0" fontId="7" fillId="0" borderId="0" xfId="0" applyFont="1" applyAlignment="1">
      <alignment vertical="top" wrapText="1"/>
    </xf>
    <xf numFmtId="0" fontId="21" fillId="0" borderId="0" xfId="0" applyFont="1" applyAlignment="1">
      <alignment vertical="top"/>
    </xf>
    <xf numFmtId="0" fontId="22" fillId="0" borderId="0" xfId="0" applyNumberFormat="1" applyFont="1" applyFill="1" applyBorder="1" applyAlignment="1" applyProtection="1">
      <alignment horizontal="left" vertical="center"/>
      <protection locked="0"/>
    </xf>
    <xf numFmtId="0" fontId="21" fillId="0" borderId="0" xfId="0" applyFont="1" applyAlignment="1">
      <alignment horizontal="left" vertical="center"/>
    </xf>
    <xf numFmtId="0" fontId="21" fillId="0" borderId="0" xfId="0" applyFont="1" applyFill="1" applyAlignment="1">
      <alignment vertical="center"/>
    </xf>
    <xf numFmtId="0" fontId="33" fillId="0" borderId="0" xfId="0" applyFont="1" applyFill="1" applyAlignment="1">
      <alignment horizontal="left" vertical="center" wrapText="1"/>
    </xf>
    <xf numFmtId="0" fontId="22" fillId="0" borderId="0" xfId="0" applyFont="1" applyFill="1" applyAlignment="1" applyProtection="1">
      <alignment vertical="center"/>
      <protection locked="0"/>
    </xf>
    <xf numFmtId="0" fontId="22" fillId="0" borderId="0" xfId="0" applyFont="1" applyProtection="1">
      <protection locked="0"/>
    </xf>
    <xf numFmtId="0" fontId="21" fillId="0" borderId="0" xfId="0" applyFont="1" applyAlignment="1">
      <alignment horizontal="left" vertical="center" wrapText="1"/>
    </xf>
    <xf numFmtId="0" fontId="22" fillId="0" borderId="0" xfId="0" applyFont="1" applyAlignment="1" applyProtection="1">
      <alignment vertical="center"/>
      <protection locked="0"/>
    </xf>
    <xf numFmtId="0" fontId="21" fillId="0" borderId="0" xfId="0" applyFont="1" applyBorder="1"/>
    <xf numFmtId="0" fontId="16" fillId="0" borderId="0" xfId="0" applyFont="1" applyFill="1" applyBorder="1" applyAlignment="1" applyProtection="1">
      <alignment horizontal="left" vertical="center" wrapText="1"/>
      <protection locked="0"/>
    </xf>
    <xf numFmtId="0" fontId="21" fillId="0" borderId="3" xfId="0" applyFont="1" applyBorder="1"/>
    <xf numFmtId="0" fontId="22" fillId="2" borderId="15" xfId="0" applyFont="1" applyFill="1" applyBorder="1" applyAlignment="1" applyProtection="1">
      <alignment horizontal="left" vertical="center" wrapText="1"/>
      <protection locked="0"/>
    </xf>
    <xf numFmtId="0" fontId="21" fillId="0" borderId="0" xfId="0" applyFont="1" applyFill="1" applyBorder="1" applyAlignment="1">
      <alignment horizontal="left" vertical="center" wrapText="1"/>
    </xf>
    <xf numFmtId="0" fontId="22" fillId="2" borderId="7" xfId="0" applyFont="1" applyFill="1" applyBorder="1" applyAlignment="1" applyProtection="1">
      <alignment horizontal="left" vertical="center" wrapText="1"/>
      <protection locked="0"/>
    </xf>
    <xf numFmtId="0" fontId="21" fillId="0" borderId="0" xfId="0" applyFont="1" applyFill="1" applyBorder="1" applyAlignment="1">
      <alignment horizontal="left" vertical="center"/>
    </xf>
    <xf numFmtId="0" fontId="22" fillId="2" borderId="5" xfId="0" applyFont="1" applyFill="1" applyBorder="1" applyAlignment="1" applyProtection="1">
      <alignment horizontal="left" vertical="center" wrapText="1"/>
      <protection locked="0"/>
    </xf>
    <xf numFmtId="0" fontId="22" fillId="2" borderId="7" xfId="3" applyFont="1" applyFill="1" applyBorder="1" applyAlignment="1" applyProtection="1">
      <alignment horizontal="left" vertical="center" wrapText="1"/>
    </xf>
    <xf numFmtId="0" fontId="21" fillId="0" borderId="0" xfId="3" applyFont="1" applyFill="1" applyBorder="1" applyAlignment="1" applyProtection="1">
      <alignment horizontal="left" vertical="center" wrapText="1"/>
    </xf>
    <xf numFmtId="0" fontId="22" fillId="2" borderId="5" xfId="3" applyFont="1" applyFill="1" applyBorder="1" applyAlignment="1" applyProtection="1">
      <alignment horizontal="left" vertical="center" wrapText="1"/>
    </xf>
    <xf numFmtId="0" fontId="22" fillId="2" borderId="15" xfId="3" applyFont="1" applyFill="1" applyBorder="1" applyAlignment="1" applyProtection="1">
      <alignment horizontal="left" vertical="center" wrapText="1"/>
    </xf>
    <xf numFmtId="0" fontId="21" fillId="0" borderId="11" xfId="0" applyFont="1" applyFill="1" applyBorder="1" applyAlignment="1">
      <alignment vertical="center" wrapText="1"/>
    </xf>
    <xf numFmtId="0" fontId="21" fillId="0" borderId="0" xfId="0" applyFont="1" applyFill="1" applyBorder="1" applyAlignment="1">
      <alignment vertical="center" wrapText="1"/>
    </xf>
    <xf numFmtId="0" fontId="32" fillId="0" borderId="0" xfId="4" applyFont="1" applyAlignment="1">
      <alignment horizontal="left" vertical="center"/>
    </xf>
    <xf numFmtId="0" fontId="32" fillId="0" borderId="0" xfId="4" applyFont="1" applyAlignment="1">
      <alignment vertical="center"/>
    </xf>
    <xf numFmtId="0" fontId="12" fillId="0" borderId="0" xfId="0" applyFont="1" applyAlignment="1" applyProtection="1"/>
    <xf numFmtId="0" fontId="21" fillId="0" borderId="0" xfId="0" applyFont="1" applyAlignment="1">
      <alignment horizontal="left" vertical="top" wrapText="1"/>
    </xf>
    <xf numFmtId="0" fontId="21" fillId="0" borderId="2" xfId="0" applyFont="1" applyBorder="1"/>
    <xf numFmtId="0" fontId="20" fillId="0" borderId="2" xfId="0" applyFont="1" applyBorder="1"/>
    <xf numFmtId="0" fontId="22" fillId="0" borderId="0" xfId="0" applyNumberFormat="1" applyFont="1" applyBorder="1" applyAlignment="1">
      <alignment horizontal="center" vertical="center"/>
    </xf>
    <xf numFmtId="0" fontId="4" fillId="0" borderId="0" xfId="0" applyFont="1" applyFill="1"/>
    <xf numFmtId="0" fontId="8" fillId="0" borderId="19" xfId="0" applyFont="1" applyFill="1" applyBorder="1" applyAlignment="1">
      <alignment horizontal="left" vertical="center"/>
    </xf>
    <xf numFmtId="0" fontId="5" fillId="0" borderId="19" xfId="0" applyFont="1" applyFill="1" applyBorder="1" applyAlignment="1">
      <alignment horizontal="left" vertical="center"/>
    </xf>
    <xf numFmtId="0" fontId="22" fillId="3" borderId="7" xfId="0" applyFont="1" applyFill="1" applyBorder="1" applyAlignment="1">
      <alignment horizontal="left" vertical="center"/>
    </xf>
    <xf numFmtId="0" fontId="22" fillId="3" borderId="10" xfId="0" applyFont="1" applyFill="1" applyBorder="1" applyAlignment="1">
      <alignment horizontal="center" vertical="center" wrapText="1"/>
    </xf>
    <xf numFmtId="0" fontId="22" fillId="3" borderId="7" xfId="0" applyFont="1" applyFill="1" applyBorder="1" applyAlignment="1">
      <alignment horizontal="center" vertical="center" wrapText="1"/>
    </xf>
    <xf numFmtId="0" fontId="23" fillId="2" borderId="0" xfId="0" applyFont="1" applyFill="1"/>
    <xf numFmtId="0" fontId="22" fillId="3" borderId="9" xfId="0" applyFont="1" applyFill="1" applyBorder="1" applyAlignment="1">
      <alignment horizontal="center" vertical="center" wrapText="1"/>
    </xf>
    <xf numFmtId="3" fontId="9" fillId="2" borderId="14" xfId="0" applyNumberFormat="1" applyFont="1" applyFill="1" applyBorder="1" applyAlignment="1">
      <alignment horizontal="right" vertical="top" wrapText="1"/>
    </xf>
    <xf numFmtId="3" fontId="9" fillId="11" borderId="14" xfId="0" applyNumberFormat="1" applyFont="1" applyFill="1" applyBorder="1" applyAlignment="1">
      <alignment horizontal="right" vertical="top" wrapText="1"/>
    </xf>
    <xf numFmtId="3" fontId="9" fillId="7" borderId="14" xfId="0" applyNumberFormat="1" applyFont="1" applyFill="1" applyBorder="1" applyAlignment="1">
      <alignment horizontal="right" vertical="top" wrapText="1"/>
    </xf>
    <xf numFmtId="0" fontId="22" fillId="11" borderId="19" xfId="0" applyFont="1" applyFill="1" applyBorder="1" applyAlignment="1">
      <alignment horizontal="center" vertical="center" wrapText="1"/>
    </xf>
    <xf numFmtId="0" fontId="22" fillId="6" borderId="19" xfId="0" applyFont="1" applyFill="1" applyBorder="1" applyAlignment="1">
      <alignment horizontal="center" vertical="center" wrapText="1"/>
    </xf>
    <xf numFmtId="0" fontId="22" fillId="7" borderId="19" xfId="0" applyFont="1" applyFill="1" applyBorder="1" applyAlignment="1">
      <alignment horizontal="center" vertical="center" wrapText="1"/>
    </xf>
    <xf numFmtId="0" fontId="22" fillId="0" borderId="0" xfId="3" applyFont="1" applyFill="1" applyBorder="1" applyAlignment="1" applyProtection="1">
      <alignment horizontal="left" wrapText="1"/>
    </xf>
    <xf numFmtId="0" fontId="22" fillId="0" borderId="19" xfId="0" applyFont="1" applyBorder="1" applyAlignment="1" applyProtection="1">
      <alignment horizontal="left" vertical="center" wrapText="1"/>
      <protection locked="0"/>
    </xf>
    <xf numFmtId="0" fontId="24" fillId="0" borderId="0" xfId="0" applyFont="1" applyProtection="1">
      <protection locked="0"/>
    </xf>
    <xf numFmtId="0" fontId="20" fillId="0" borderId="0" xfId="0" applyFont="1" applyFill="1" applyBorder="1" applyAlignment="1">
      <alignment horizontal="left" vertical="center" wrapText="1"/>
    </xf>
    <xf numFmtId="0" fontId="22" fillId="3" borderId="7" xfId="0" applyFont="1" applyFill="1" applyBorder="1" applyAlignment="1">
      <alignment horizontal="left" vertical="center" wrapText="1"/>
    </xf>
    <xf numFmtId="0" fontId="32" fillId="0" borderId="2" xfId="4" applyFont="1" applyBorder="1"/>
    <xf numFmtId="0" fontId="21" fillId="0" borderId="13" xfId="0" applyFont="1" applyBorder="1" applyAlignment="1">
      <alignment horizontal="left" vertical="top" wrapText="1"/>
    </xf>
    <xf numFmtId="0" fontId="21" fillId="0" borderId="8" xfId="0" applyFont="1" applyBorder="1" applyAlignment="1">
      <alignment horizontal="left" vertical="top" wrapText="1"/>
    </xf>
    <xf numFmtId="0" fontId="21" fillId="0" borderId="12" xfId="0" applyFont="1" applyBorder="1" applyAlignment="1">
      <alignment horizontal="left" vertical="top" wrapText="1"/>
    </xf>
    <xf numFmtId="0" fontId="21" fillId="0" borderId="9" xfId="0" applyFont="1" applyBorder="1" applyAlignment="1">
      <alignment horizontal="left" vertical="top" wrapText="1"/>
    </xf>
    <xf numFmtId="0" fontId="21" fillId="0" borderId="4" xfId="0" applyFont="1" applyBorder="1" applyAlignment="1">
      <alignment horizontal="left" vertical="top" wrapText="1"/>
    </xf>
    <xf numFmtId="0" fontId="21" fillId="0" borderId="10" xfId="0" applyFont="1" applyBorder="1" applyAlignment="1">
      <alignment horizontal="left" vertical="top" wrapText="1"/>
    </xf>
    <xf numFmtId="0" fontId="21" fillId="19" borderId="50" xfId="0" applyFont="1" applyFill="1" applyBorder="1" applyAlignment="1">
      <alignment horizontal="left" vertical="top" wrapText="1"/>
    </xf>
    <xf numFmtId="0" fontId="21" fillId="19" borderId="51" xfId="0" applyFont="1" applyFill="1" applyBorder="1" applyAlignment="1">
      <alignment horizontal="left" vertical="top" wrapText="1"/>
    </xf>
    <xf numFmtId="0" fontId="21" fillId="19" borderId="52" xfId="0" applyFont="1" applyFill="1" applyBorder="1" applyAlignment="1">
      <alignment horizontal="left" vertical="top" wrapText="1"/>
    </xf>
    <xf numFmtId="0" fontId="29" fillId="0" borderId="0" xfId="0" applyFont="1" applyAlignment="1">
      <alignment horizontal="left" wrapText="1"/>
    </xf>
    <xf numFmtId="0" fontId="22" fillId="0" borderId="0" xfId="0" applyFont="1" applyAlignment="1">
      <alignment horizontal="left" vertical="top" wrapText="1"/>
    </xf>
    <xf numFmtId="0" fontId="7" fillId="0" borderId="4" xfId="0" applyFont="1" applyBorder="1" applyAlignment="1">
      <alignment horizontal="left" vertical="top" wrapText="1"/>
    </xf>
    <xf numFmtId="0" fontId="7" fillId="0" borderId="10" xfId="0" applyFont="1" applyBorder="1" applyAlignment="1">
      <alignment horizontal="left" vertical="top" wrapText="1"/>
    </xf>
    <xf numFmtId="0" fontId="21" fillId="0" borderId="0" xfId="0" applyNumberFormat="1" applyFont="1" applyBorder="1" applyAlignment="1">
      <alignment horizontal="left" vertical="top" wrapText="1"/>
    </xf>
    <xf numFmtId="0" fontId="21" fillId="0" borderId="0" xfId="3" applyNumberFormat="1" applyFont="1" applyFill="1" applyBorder="1" applyAlignment="1" applyProtection="1">
      <alignment horizontal="left" vertical="top" wrapText="1"/>
    </xf>
    <xf numFmtId="0" fontId="29" fillId="0" borderId="0" xfId="0" applyNumberFormat="1" applyFont="1" applyFill="1" applyBorder="1" applyAlignment="1" applyProtection="1">
      <alignment horizontal="left" vertical="center"/>
      <protection locked="0"/>
    </xf>
    <xf numFmtId="0" fontId="21" fillId="0" borderId="0" xfId="0" applyNumberFormat="1" applyFont="1" applyBorder="1" applyAlignment="1" applyProtection="1">
      <alignment horizontal="left" vertical="top" wrapText="1"/>
      <protection locked="0"/>
    </xf>
    <xf numFmtId="0" fontId="22" fillId="0" borderId="0" xfId="0" applyNumberFormat="1" applyFont="1" applyBorder="1" applyAlignment="1">
      <alignment horizontal="left" vertical="center" wrapText="1"/>
    </xf>
    <xf numFmtId="0" fontId="21" fillId="0" borderId="0" xfId="0" applyNumberFormat="1" applyFont="1" applyBorder="1" applyAlignment="1" applyProtection="1">
      <alignment horizontal="left" vertical="center" wrapText="1"/>
      <protection locked="0"/>
    </xf>
    <xf numFmtId="0" fontId="22" fillId="0" borderId="0" xfId="3" applyNumberFormat="1" applyFont="1" applyFill="1" applyBorder="1" applyAlignment="1" applyProtection="1">
      <alignment horizontal="left" vertical="center" wrapText="1"/>
    </xf>
    <xf numFmtId="0" fontId="21" fillId="2" borderId="7" xfId="0" applyFont="1" applyFill="1" applyBorder="1" applyAlignment="1">
      <alignment vertical="center" wrapText="1"/>
    </xf>
    <xf numFmtId="0" fontId="21" fillId="2" borderId="7" xfId="3" applyFont="1" applyFill="1" applyBorder="1" applyAlignment="1" applyProtection="1">
      <alignment horizontal="left" vertical="center" wrapText="1"/>
    </xf>
    <xf numFmtId="0" fontId="21" fillId="2" borderId="5" xfId="0" applyFont="1" applyFill="1" applyBorder="1" applyAlignment="1">
      <alignment vertical="center" wrapText="1"/>
    </xf>
    <xf numFmtId="0" fontId="16" fillId="10" borderId="16" xfId="0" applyFont="1" applyFill="1" applyBorder="1" applyAlignment="1" applyProtection="1">
      <alignment horizontal="left" vertical="center" wrapText="1"/>
      <protection locked="0"/>
    </xf>
    <xf numFmtId="0" fontId="16" fillId="10" borderId="17" xfId="0" applyFont="1" applyFill="1" applyBorder="1" applyAlignment="1" applyProtection="1">
      <alignment horizontal="left" vertical="center" wrapText="1"/>
      <protection locked="0"/>
    </xf>
    <xf numFmtId="0" fontId="16" fillId="10" borderId="18" xfId="0" applyFont="1" applyFill="1" applyBorder="1" applyAlignment="1" applyProtection="1">
      <alignment horizontal="left" vertical="center" wrapText="1"/>
      <protection locked="0"/>
    </xf>
    <xf numFmtId="0" fontId="21" fillId="2" borderId="15" xfId="0" applyFont="1" applyFill="1" applyBorder="1" applyAlignment="1">
      <alignment horizontal="left" vertical="center" wrapText="1"/>
    </xf>
    <xf numFmtId="0" fontId="21" fillId="2" borderId="7" xfId="0" applyFont="1" applyFill="1" applyBorder="1" applyAlignment="1">
      <alignment horizontal="left" vertical="center" wrapText="1"/>
    </xf>
    <xf numFmtId="0" fontId="21" fillId="2" borderId="5" xfId="0" applyFont="1" applyFill="1" applyBorder="1" applyAlignment="1">
      <alignment horizontal="left" vertical="center" wrapText="1"/>
    </xf>
    <xf numFmtId="0" fontId="16" fillId="10" borderId="53" xfId="0" applyFont="1" applyFill="1" applyBorder="1" applyAlignment="1" applyProtection="1">
      <alignment horizontal="left" vertical="center" wrapText="1"/>
      <protection locked="0"/>
    </xf>
    <xf numFmtId="0" fontId="16" fillId="10" borderId="54" xfId="0" applyFont="1" applyFill="1" applyBorder="1" applyAlignment="1" applyProtection="1">
      <alignment horizontal="left" vertical="center" wrapText="1"/>
      <protection locked="0"/>
    </xf>
    <xf numFmtId="0" fontId="16" fillId="10" borderId="55" xfId="0" applyFont="1" applyFill="1" applyBorder="1" applyAlignment="1" applyProtection="1">
      <alignment horizontal="left" vertical="center" wrapText="1"/>
      <protection locked="0"/>
    </xf>
    <xf numFmtId="0" fontId="21" fillId="2" borderId="15" xfId="3" applyFont="1" applyFill="1" applyBorder="1" applyAlignment="1" applyProtection="1">
      <alignment horizontal="left" vertical="center" wrapText="1"/>
    </xf>
    <xf numFmtId="0" fontId="21" fillId="2" borderId="7" xfId="0" applyFont="1" applyFill="1" applyBorder="1" applyAlignment="1">
      <alignment horizontal="left" vertical="center"/>
    </xf>
    <xf numFmtId="0" fontId="21" fillId="0" borderId="29" xfId="0" applyFont="1" applyBorder="1" applyAlignment="1" applyProtection="1">
      <alignment horizontal="left"/>
    </xf>
    <xf numFmtId="0" fontId="21" fillId="0" borderId="28" xfId="0" applyFont="1" applyBorder="1" applyAlignment="1" applyProtection="1">
      <alignment horizontal="left"/>
    </xf>
    <xf numFmtId="0" fontId="21" fillId="0" borderId="30" xfId="0" applyFont="1" applyBorder="1" applyAlignment="1" applyProtection="1">
      <alignment horizontal="left"/>
    </xf>
    <xf numFmtId="0" fontId="22" fillId="0" borderId="0" xfId="0" applyFont="1" applyBorder="1" applyAlignment="1">
      <alignment horizontal="center" wrapText="1"/>
    </xf>
    <xf numFmtId="0" fontId="5" fillId="0" borderId="20" xfId="0" applyFont="1" applyBorder="1" applyAlignment="1">
      <alignment horizontal="left" vertical="center"/>
    </xf>
    <xf numFmtId="0" fontId="5" fillId="0" borderId="21" xfId="0" applyFont="1" applyBorder="1" applyAlignment="1">
      <alignment horizontal="left" vertical="center"/>
    </xf>
    <xf numFmtId="0" fontId="5" fillId="0" borderId="22" xfId="0" applyFont="1" applyBorder="1" applyAlignment="1">
      <alignment horizontal="left" vertical="center"/>
    </xf>
    <xf numFmtId="0" fontId="5" fillId="0" borderId="23" xfId="0" applyFont="1" applyBorder="1" applyAlignment="1">
      <alignment horizontal="left" vertical="center"/>
    </xf>
    <xf numFmtId="0" fontId="5" fillId="0" borderId="0" xfId="0" applyFont="1" applyBorder="1" applyAlignment="1">
      <alignment horizontal="left" vertical="center"/>
    </xf>
    <xf numFmtId="0" fontId="5" fillId="0" borderId="24" xfId="0" applyFont="1" applyBorder="1" applyAlignment="1">
      <alignment horizontal="left" vertical="center"/>
    </xf>
    <xf numFmtId="0" fontId="5" fillId="0" borderId="25" xfId="0" applyFont="1" applyBorder="1" applyAlignment="1">
      <alignment horizontal="left" vertical="center"/>
    </xf>
    <xf numFmtId="0" fontId="5" fillId="0" borderId="26" xfId="0" applyFont="1" applyBorder="1" applyAlignment="1">
      <alignment horizontal="left" vertical="center"/>
    </xf>
    <xf numFmtId="0" fontId="5" fillId="0" borderId="27" xfId="0" applyFont="1" applyBorder="1" applyAlignment="1">
      <alignment horizontal="left" vertical="center"/>
    </xf>
    <xf numFmtId="0" fontId="28" fillId="0" borderId="0" xfId="0" applyFont="1" applyBorder="1" applyAlignment="1">
      <alignment horizontal="left" wrapText="1"/>
    </xf>
    <xf numFmtId="0" fontId="22" fillId="0" borderId="39" xfId="0" applyFont="1" applyBorder="1" applyAlignment="1">
      <alignment horizontal="center" wrapText="1"/>
    </xf>
    <xf numFmtId="0" fontId="21" fillId="0" borderId="20" xfId="0" applyFont="1" applyBorder="1" applyAlignment="1" applyProtection="1">
      <alignment horizontal="left" vertical="top"/>
    </xf>
    <xf numFmtId="0" fontId="21" fillId="0" borderId="23" xfId="0" applyFont="1" applyBorder="1" applyAlignment="1" applyProtection="1">
      <alignment horizontal="left" vertical="top"/>
    </xf>
    <xf numFmtId="0" fontId="21" fillId="0" borderId="25" xfId="0" applyFont="1" applyBorder="1" applyAlignment="1" applyProtection="1">
      <alignment horizontal="left" vertical="top"/>
    </xf>
    <xf numFmtId="0" fontId="21" fillId="0" borderId="20" xfId="0" applyFont="1" applyBorder="1" applyAlignment="1" applyProtection="1">
      <alignment horizontal="left" vertical="top" wrapText="1"/>
    </xf>
    <xf numFmtId="0" fontId="21" fillId="0" borderId="23" xfId="0" applyFont="1" applyBorder="1" applyAlignment="1" applyProtection="1">
      <alignment horizontal="left" vertical="top" wrapText="1"/>
    </xf>
    <xf numFmtId="0" fontId="21" fillId="0" borderId="25" xfId="0" applyFont="1" applyBorder="1" applyAlignment="1" applyProtection="1">
      <alignment horizontal="left" vertical="top" wrapText="1"/>
    </xf>
    <xf numFmtId="0" fontId="21" fillId="0" borderId="20" xfId="0" applyFont="1" applyBorder="1" applyAlignment="1">
      <alignment horizontal="left" vertical="top"/>
    </xf>
    <xf numFmtId="0" fontId="21" fillId="0" borderId="23" xfId="0" applyFont="1" applyBorder="1" applyAlignment="1">
      <alignment horizontal="left" vertical="top"/>
    </xf>
    <xf numFmtId="0" fontId="21" fillId="0" borderId="25" xfId="0" applyFont="1" applyBorder="1" applyAlignment="1">
      <alignment horizontal="left" vertical="top"/>
    </xf>
    <xf numFmtId="0" fontId="21" fillId="0" borderId="20" xfId="0" applyFont="1" applyBorder="1" applyAlignment="1">
      <alignment horizontal="left" vertical="top" wrapText="1"/>
    </xf>
    <xf numFmtId="0" fontId="21" fillId="0" borderId="23" xfId="0" applyFont="1" applyBorder="1" applyAlignment="1">
      <alignment horizontal="left" vertical="top" wrapText="1"/>
    </xf>
    <xf numFmtId="0" fontId="21" fillId="0" borderId="25" xfId="0" applyFont="1" applyBorder="1" applyAlignment="1">
      <alignment horizontal="left" vertical="top" wrapText="1"/>
    </xf>
    <xf numFmtId="0" fontId="5" fillId="0" borderId="29" xfId="0" applyFont="1" applyFill="1" applyBorder="1" applyAlignment="1">
      <alignment horizontal="left" vertical="center"/>
    </xf>
    <xf numFmtId="0" fontId="5" fillId="0" borderId="28" xfId="0" applyFont="1" applyFill="1" applyBorder="1" applyAlignment="1">
      <alignment horizontal="left" vertical="center"/>
    </xf>
    <xf numFmtId="0" fontId="5" fillId="0" borderId="30" xfId="0" applyFont="1" applyFill="1" applyBorder="1" applyAlignment="1">
      <alignment horizontal="left" vertical="center"/>
    </xf>
    <xf numFmtId="0" fontId="21" fillId="0" borderId="0" xfId="0" applyFont="1" applyAlignment="1">
      <alignment horizontal="left" vertical="center" wrapText="1"/>
    </xf>
    <xf numFmtId="0" fontId="21" fillId="0" borderId="24" xfId="0" applyFont="1" applyBorder="1" applyAlignment="1">
      <alignment horizontal="left" vertical="center" wrapText="1"/>
    </xf>
    <xf numFmtId="0" fontId="5" fillId="3" borderId="19" xfId="0" applyFont="1" applyFill="1" applyBorder="1" applyAlignment="1">
      <alignment horizontal="left" vertical="center"/>
    </xf>
    <xf numFmtId="0" fontId="22" fillId="3" borderId="19" xfId="0" applyFont="1" applyFill="1" applyBorder="1" applyAlignment="1">
      <alignment vertical="center" wrapText="1"/>
    </xf>
    <xf numFmtId="0" fontId="22" fillId="3" borderId="19" xfId="0" applyFont="1" applyFill="1" applyBorder="1" applyAlignment="1">
      <alignment vertical="center"/>
    </xf>
    <xf numFmtId="0" fontId="22" fillId="0" borderId="0" xfId="0" applyFont="1"/>
    <xf numFmtId="0" fontId="5" fillId="3" borderId="20" xfId="0" applyFont="1" applyFill="1" applyBorder="1" applyAlignment="1">
      <alignment horizontal="left" vertical="center"/>
    </xf>
    <xf numFmtId="0" fontId="5" fillId="3" borderId="21" xfId="0" applyFont="1" applyFill="1" applyBorder="1" applyAlignment="1">
      <alignment horizontal="left" vertical="center"/>
    </xf>
    <xf numFmtId="0" fontId="5" fillId="3" borderId="22" xfId="0" applyFont="1" applyFill="1" applyBorder="1" applyAlignment="1">
      <alignment horizontal="left" vertical="center"/>
    </xf>
    <xf numFmtId="0" fontId="5" fillId="3" borderId="23" xfId="0" applyFont="1" applyFill="1" applyBorder="1" applyAlignment="1">
      <alignment horizontal="left" vertical="center"/>
    </xf>
    <xf numFmtId="0" fontId="5" fillId="3" borderId="0" xfId="0" applyFont="1" applyFill="1" applyBorder="1" applyAlignment="1">
      <alignment horizontal="left" vertical="center"/>
    </xf>
    <xf numFmtId="0" fontId="5" fillId="3" borderId="24" xfId="0" applyFont="1" applyFill="1" applyBorder="1" applyAlignment="1">
      <alignment horizontal="left" vertical="center"/>
    </xf>
    <xf numFmtId="0" fontId="5" fillId="3" borderId="25" xfId="0" applyFont="1" applyFill="1" applyBorder="1" applyAlignment="1">
      <alignment horizontal="left" vertical="center"/>
    </xf>
    <xf numFmtId="0" fontId="5" fillId="3" borderId="26" xfId="0" applyFont="1" applyFill="1" applyBorder="1" applyAlignment="1">
      <alignment horizontal="left" vertical="center"/>
    </xf>
    <xf numFmtId="0" fontId="5" fillId="3" borderId="27" xfId="0" applyFont="1" applyFill="1" applyBorder="1" applyAlignment="1">
      <alignment horizontal="left" vertical="center"/>
    </xf>
    <xf numFmtId="0" fontId="9" fillId="0" borderId="26" xfId="0" applyFont="1" applyBorder="1"/>
    <xf numFmtId="0" fontId="24" fillId="11" borderId="0" xfId="0" applyFont="1" applyFill="1"/>
    <xf numFmtId="0" fontId="9" fillId="0" borderId="0" xfId="0" applyFont="1" applyBorder="1" applyAlignment="1">
      <alignment horizontal="center" vertical="center"/>
    </xf>
    <xf numFmtId="0" fontId="20" fillId="0" borderId="0" xfId="0" applyFont="1" applyAlignment="1">
      <alignment horizontal="left" wrapText="1"/>
    </xf>
    <xf numFmtId="0" fontId="20" fillId="0" borderId="3" xfId="0" applyFont="1" applyBorder="1" applyAlignment="1">
      <alignment horizontal="left" wrapText="1"/>
    </xf>
    <xf numFmtId="0" fontId="20" fillId="3" borderId="1" xfId="0" applyFont="1" applyFill="1" applyBorder="1" applyAlignment="1">
      <alignment horizontal="left" vertical="center" wrapText="1"/>
    </xf>
    <xf numFmtId="0" fontId="20" fillId="3" borderId="2" xfId="0" applyFont="1" applyFill="1" applyBorder="1" applyAlignment="1">
      <alignment horizontal="left" vertical="center" wrapText="1"/>
    </xf>
    <xf numFmtId="0" fontId="20" fillId="3" borderId="6" xfId="0" applyFont="1" applyFill="1" applyBorder="1" applyAlignment="1">
      <alignment horizontal="left" vertical="center" wrapText="1"/>
    </xf>
    <xf numFmtId="0" fontId="20" fillId="3" borderId="11" xfId="0" applyFont="1" applyFill="1" applyBorder="1" applyAlignment="1">
      <alignment horizontal="left" vertical="center" wrapText="1"/>
    </xf>
    <xf numFmtId="0" fontId="20" fillId="3" borderId="0" xfId="0" applyFont="1" applyFill="1" applyBorder="1" applyAlignment="1">
      <alignment horizontal="left" vertical="center" wrapText="1"/>
    </xf>
    <xf numFmtId="0" fontId="20" fillId="3" borderId="3" xfId="0" applyFont="1" applyFill="1" applyBorder="1" applyAlignment="1">
      <alignment horizontal="left" vertical="center" wrapText="1"/>
    </xf>
    <xf numFmtId="0" fontId="20" fillId="3" borderId="13" xfId="0" applyFont="1" applyFill="1" applyBorder="1" applyAlignment="1">
      <alignment horizontal="left" vertical="center" wrapText="1"/>
    </xf>
    <xf numFmtId="0" fontId="20" fillId="3" borderId="8" xfId="0" applyFont="1" applyFill="1" applyBorder="1" applyAlignment="1">
      <alignment horizontal="left" vertical="center" wrapText="1"/>
    </xf>
    <xf numFmtId="0" fontId="20" fillId="3" borderId="12" xfId="0" applyFont="1" applyFill="1" applyBorder="1" applyAlignment="1">
      <alignment horizontal="left" vertical="center" wrapText="1"/>
    </xf>
    <xf numFmtId="0" fontId="22" fillId="11" borderId="19" xfId="0" applyFont="1" applyFill="1" applyBorder="1" applyAlignment="1">
      <alignment horizontal="center" vertical="center"/>
    </xf>
    <xf numFmtId="0" fontId="22" fillId="6" borderId="19" xfId="0" applyFont="1" applyFill="1" applyBorder="1" applyAlignment="1">
      <alignment horizontal="center" vertical="center"/>
    </xf>
    <xf numFmtId="0" fontId="22" fillId="18" borderId="19" xfId="0" applyFont="1" applyFill="1" applyBorder="1" applyAlignment="1">
      <alignment horizontal="center" vertical="center"/>
    </xf>
    <xf numFmtId="0" fontId="16" fillId="10" borderId="7" xfId="0" applyFont="1" applyFill="1" applyBorder="1" applyAlignment="1">
      <alignment horizontal="center" vertical="center"/>
    </xf>
    <xf numFmtId="0" fontId="16" fillId="9" borderId="5" xfId="0" applyFont="1" applyFill="1" applyBorder="1" applyAlignment="1">
      <alignment horizontal="center" vertical="center"/>
    </xf>
    <xf numFmtId="0" fontId="16" fillId="8" borderId="5" xfId="0" applyFont="1" applyFill="1" applyBorder="1" applyAlignment="1">
      <alignment horizontal="center" vertical="center"/>
    </xf>
    <xf numFmtId="0" fontId="16" fillId="8" borderId="7" xfId="0" applyFont="1" applyFill="1" applyBorder="1" applyAlignment="1">
      <alignment horizontal="center" vertical="center"/>
    </xf>
    <xf numFmtId="0" fontId="5" fillId="0" borderId="1" xfId="0" applyFont="1" applyBorder="1" applyAlignment="1">
      <alignment horizontal="left" vertical="center"/>
    </xf>
    <xf numFmtId="0" fontId="5" fillId="0" borderId="2" xfId="0" applyFont="1" applyBorder="1" applyAlignment="1">
      <alignment horizontal="left" vertical="center"/>
    </xf>
    <xf numFmtId="0" fontId="5" fillId="0" borderId="6" xfId="0" applyFont="1" applyBorder="1" applyAlignment="1">
      <alignment horizontal="left" vertical="center"/>
    </xf>
    <xf numFmtId="0" fontId="5" fillId="0" borderId="11" xfId="0" applyFont="1" applyBorder="1" applyAlignment="1">
      <alignment horizontal="left" vertical="center"/>
    </xf>
    <xf numFmtId="0" fontId="5" fillId="0" borderId="3" xfId="0" applyFont="1" applyBorder="1" applyAlignment="1">
      <alignment horizontal="left" vertical="center"/>
    </xf>
    <xf numFmtId="0" fontId="5" fillId="0" borderId="13" xfId="0" applyFont="1" applyBorder="1" applyAlignment="1">
      <alignment horizontal="left" vertical="center"/>
    </xf>
    <xf numFmtId="0" fontId="5" fillId="0" borderId="8" xfId="0" applyFont="1" applyBorder="1" applyAlignment="1">
      <alignment horizontal="left" vertical="center"/>
    </xf>
    <xf numFmtId="0" fontId="5" fillId="0" borderId="12" xfId="0" applyFont="1" applyBorder="1" applyAlignment="1">
      <alignment horizontal="left" vertical="center"/>
    </xf>
    <xf numFmtId="0" fontId="16" fillId="20" borderId="19" xfId="0" applyFont="1" applyFill="1" applyBorder="1" applyAlignment="1">
      <alignment horizontal="center" vertical="center"/>
    </xf>
    <xf numFmtId="0" fontId="2" fillId="9" borderId="19" xfId="0" applyFont="1" applyFill="1" applyBorder="1" applyAlignment="1">
      <alignment horizontal="center" vertical="center"/>
    </xf>
    <xf numFmtId="0" fontId="16" fillId="8" borderId="19" xfId="0" applyFont="1" applyFill="1" applyBorder="1" applyAlignment="1">
      <alignment horizontal="center" vertical="center"/>
    </xf>
    <xf numFmtId="0" fontId="20" fillId="0" borderId="8" xfId="0" applyFont="1" applyBorder="1" applyAlignment="1">
      <alignment wrapText="1"/>
    </xf>
  </cellXfs>
  <cellStyles count="5">
    <cellStyle name="20% - Accent1" xfId="3" builtinId="30"/>
    <cellStyle name="Comma" xfId="2" builtinId="3"/>
    <cellStyle name="Hyperlink" xfId="4" builtinId="8"/>
    <cellStyle name="Normal" xfId="0" builtinId="0"/>
    <cellStyle name="Percent" xfId="1" builtinId="5"/>
  </cellStyles>
  <dxfs count="5">
    <dxf>
      <fill>
        <patternFill>
          <bgColor theme="0" tint="-4.9989318521683403E-2"/>
        </patternFill>
      </fill>
    </dxf>
    <dxf>
      <fill>
        <patternFill>
          <bgColor theme="0"/>
        </patternFill>
      </fill>
    </dxf>
    <dxf>
      <font>
        <b/>
        <i val="0"/>
      </font>
      <fill>
        <patternFill>
          <bgColor theme="0"/>
        </patternFill>
      </fill>
      <border>
        <top style="thin">
          <color auto="1"/>
        </top>
        <bottom style="thin">
          <color auto="1"/>
        </bottom>
      </border>
    </dxf>
    <dxf>
      <fill>
        <patternFill>
          <fgColor theme="1"/>
          <bgColor theme="0" tint="-0.14996795556505021"/>
        </patternFill>
      </fill>
      <border>
        <top style="thin">
          <color auto="1"/>
        </top>
        <bottom style="thin">
          <color auto="1"/>
        </bottom>
      </border>
    </dxf>
    <dxf>
      <border>
        <top style="thin">
          <color auto="1"/>
        </top>
        <bottom style="thin">
          <color auto="1"/>
        </bottom>
      </border>
    </dxf>
  </dxfs>
  <tableStyles count="1" defaultTableStyle="TableStyleMedium2" defaultPivotStyle="PivotStyleLight16">
    <tableStyle name="Table Style 1" pivot="0" count="5" xr9:uid="{A00F9D0B-EA57-4174-B64A-F5325E4288F8}">
      <tableStyleElement type="wholeTable" dxfId="4"/>
      <tableStyleElement type="headerRow" dxfId="3"/>
      <tableStyleElement type="totalRow" dxfId="2"/>
      <tableStyleElement type="firstRowStripe" dxfId="1"/>
      <tableStyleElement type="secondRowStripe" dxfId="0"/>
    </tableStyle>
  </tableStyles>
  <colors>
    <mruColors>
      <color rgb="FFFFFFFF"/>
      <color rgb="FFCCDBCB"/>
      <color rgb="FF82A57F"/>
      <color rgb="FF9DBED7"/>
      <color rgb="FFB9CDB7"/>
      <color rgb="FFA4BEA2"/>
      <color rgb="FF96B494"/>
      <color rgb="FFE2EBE1"/>
      <color rgb="FF75A3C5"/>
      <color rgb="FF31597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18" Type="http://schemas.openxmlformats.org/officeDocument/2006/relationships/customXml" Target="../customXml/item4.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customXml" Target="../customXml/item5.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BDC">
  <a:themeElements>
    <a:clrScheme name="BDC">
      <a:dk1>
        <a:srgbClr val="000000"/>
      </a:dk1>
      <a:lt1>
        <a:sysClr val="window" lastClr="FFFFFF"/>
      </a:lt1>
      <a:dk2>
        <a:srgbClr val="1F384B"/>
      </a:dk2>
      <a:lt2>
        <a:srgbClr val="E0DFDE"/>
      </a:lt2>
      <a:accent1>
        <a:srgbClr val="D82C26"/>
      </a:accent1>
      <a:accent2>
        <a:srgbClr val="A8162C"/>
      </a:accent2>
      <a:accent3>
        <a:srgbClr val="0072CE"/>
      </a:accent3>
      <a:accent4>
        <a:srgbClr val="4BC5E2"/>
      </a:accent4>
      <a:accent5>
        <a:srgbClr val="00BFB3"/>
      </a:accent5>
      <a:accent6>
        <a:srgbClr val="F08A3A"/>
      </a:accent6>
      <a:hlink>
        <a:srgbClr val="A5A5A5"/>
      </a:hlink>
      <a:folHlink>
        <a:srgbClr val="A5A5A5"/>
      </a:folHlink>
    </a:clrScheme>
    <a:fontScheme name="BDC">
      <a:majorFont>
        <a:latin typeface="Circular Std Black"/>
        <a:ea typeface=""/>
        <a:cs typeface=""/>
      </a:majorFont>
      <a:minorFont>
        <a:latin typeface="Basis Grotesque"/>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go.ilpa.org/l/224412/2020-11-02/kdjhs" TargetMode="External"/></Relationships>
</file>

<file path=xl/worksheets/_rels/sheet2.xml.rels><?xml version="1.0" encoding="UTF-8" standalone="yes"?>
<Relationships xmlns="http://schemas.openxmlformats.org/package/2006/relationships"><Relationship Id="rId3" Type="http://schemas.openxmlformats.org/officeDocument/2006/relationships/hyperlink" Target="https://diversio.com/product/ilpa-ddq-dei-policy-starter-pack/" TargetMode="External"/><Relationship Id="rId2" Type="http://schemas.openxmlformats.org/officeDocument/2006/relationships/hyperlink" Target="https://www.cvca.ca/research-insight/diversity-inclusion/resource-library/" TargetMode="External"/><Relationship Id="rId1" Type="http://schemas.openxmlformats.org/officeDocument/2006/relationships/hyperlink" Target="https://ilpa.org/ilpa_di/" TargetMode="External"/><Relationship Id="rId4"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https://can01.safelinks.protection.outlook.com/?url=https%3A%2F%2Fsecureservercdn.net%2F192.169.220.85%2Fb0m.396.myftpupload.com%2Fwp-content%2Fuploads%2F2021%2F08%2FPublicly-Available-Specification-PAS.pdf&amp;data=04%7C01%7CFidelite.INAGAJO%40bdc.ca%7C7e8ef6c5e27c43e6281e08d9c0c76751%7Cd850fe642c1344d0a5b3fedbb4edffbd%7C0%7C0%7C637752785785806220%7CUnknown%7CTWFpbGZsb3d8eyJWIjoiMC4wLjAwMDAiLCJQIjoiV2luMzIiLCJBTiI6Ik1haWwiLCJXVCI6Mn0%3D%7C3000&amp;sdata=7WB236zY7raUkpEsDfAt7eAQbGI6O3KM00mSxCwNYyc%3D&amp;reserved=0" TargetMode="External"/><Relationship Id="rId1" Type="http://schemas.openxmlformats.org/officeDocument/2006/relationships/hyperlink" Target="https://can01.safelinks.protection.outlook.com/?url=https%3A%2F%2Fwww.statcan.gc.ca%2Fen%2Fstatistical-programs%2Finstrument%2F5318_Q1_V7&amp;data=04%7C01%7CFidelite.INAGAJO%40bdc.ca%7C7e8ef6c5e27c43e6281e08d9c0c76751%7Cd850fe642c1344d0a5b3fedbb4edffbd%7C0%7C0%7C637752785785806220%7CUnknown%7CTWFpbGZsb3d8eyJWIjoiMC4wLjAwMDAiLCJQIjoiV2luMzIiLCJBTiI6Ik1haWwiLCJXVCI6Mn0%3D%7C3000&amp;sdata=7hiqdmVtMzvAi9WPGWXF0ttPLIIXTiii5G8O1Wtud8s%3D&amp;reserved=0"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hyperlink" Target="https://www.osler.com/en/resources/governance/2021/corporations-canada-reports-on-first-year-of-diversity-disclosure-and-it-s-not-good" TargetMode="External"/><Relationship Id="rId7" Type="http://schemas.openxmlformats.org/officeDocument/2006/relationships/hyperlink" Target="https://www.privateequitywire.co.uk/2021/11/09/308965/nasdaq-private-fund-manager-dei-data-available-free-investors-february-2022" TargetMode="External"/><Relationship Id="rId2" Type="http://schemas.openxmlformats.org/officeDocument/2006/relationships/hyperlink" Target="https://www.sec.gov/divisions/corpfin/guidance/regs-kinterp.htm" TargetMode="External"/><Relationship Id="rId1" Type="http://schemas.openxmlformats.org/officeDocument/2006/relationships/hyperlink" Target="https://www.osler.com/en/resources/regulations/2019/canada-is-first-jurisdiction-worldwide-to-require-diversity-disclosure-beyond-gender-diversity-disc" TargetMode="External"/><Relationship Id="rId6" Type="http://schemas.openxmlformats.org/officeDocument/2006/relationships/hyperlink" Target="https://www.cfainstitute.org/en/ethics-standards/codes/diversity-equity-inclusion" TargetMode="External"/><Relationship Id="rId5" Type="http://schemas.openxmlformats.org/officeDocument/2006/relationships/hyperlink" Target="https://ilpa.org/dei/" TargetMode="External"/><Relationship Id="rId4" Type="http://schemas.openxmlformats.org/officeDocument/2006/relationships/hyperlink" Target="http://www.ic.gc.ca/eic/site/cd-dgc.nsf/eng/cs08998.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A39507-0B4C-46EF-BCC1-545246D302D6}">
  <sheetPr>
    <tabColor theme="3" tint="0.79998168889431442"/>
  </sheetPr>
  <dimension ref="A1:O22"/>
  <sheetViews>
    <sheetView showGridLines="0" tabSelected="1" topLeftCell="A9" zoomScaleNormal="100" zoomScaleSheetLayoutView="100" workbookViewId="0">
      <selection activeCell="B10" sqref="B10:M10"/>
    </sheetView>
  </sheetViews>
  <sheetFormatPr defaultColWidth="8.59765625" defaultRowHeight="39.9" customHeight="1"/>
  <cols>
    <col min="1" max="1" width="1.3984375" style="7" customWidth="1"/>
    <col min="2" max="5" width="8.59765625" style="7"/>
    <col min="6" max="6" width="4.5" style="7" customWidth="1"/>
    <col min="7" max="8" width="8.59765625" style="7"/>
    <col min="9" max="9" width="5.5" style="7" customWidth="1"/>
    <col min="10" max="10" width="8.19921875" style="7" customWidth="1"/>
    <col min="11" max="11" width="7.5" style="7" customWidth="1"/>
    <col min="12" max="12" width="2.19921875" style="7" customWidth="1"/>
    <col min="13" max="13" width="24.5" style="7" customWidth="1"/>
    <col min="14" max="14" width="14.5" style="7" customWidth="1"/>
    <col min="15" max="16384" width="8.59765625" style="7"/>
  </cols>
  <sheetData>
    <row r="1" spans="1:15" ht="40.950000000000003" customHeight="1">
      <c r="B1" s="261" t="s">
        <v>81</v>
      </c>
    </row>
    <row r="2" spans="1:15" s="43" customFormat="1" ht="22.2" customHeight="1">
      <c r="B2" s="357" t="s">
        <v>453</v>
      </c>
      <c r="C2" s="357"/>
      <c r="D2" s="357"/>
      <c r="E2" s="357"/>
      <c r="F2" s="357"/>
      <c r="G2" s="357"/>
      <c r="H2" s="357"/>
      <c r="I2" s="357"/>
      <c r="J2" s="357"/>
      <c r="K2" s="357"/>
      <c r="L2" s="357"/>
      <c r="M2" s="357"/>
      <c r="O2" s="7"/>
    </row>
    <row r="3" spans="1:15" s="43" customFormat="1" ht="12" customHeight="1">
      <c r="B3" s="14"/>
    </row>
    <row r="4" spans="1:15" s="43" customFormat="1" ht="60" customHeight="1">
      <c r="B4" s="351" t="s">
        <v>454</v>
      </c>
      <c r="C4" s="352"/>
      <c r="D4" s="352"/>
      <c r="E4" s="352"/>
      <c r="F4" s="352"/>
      <c r="G4" s="352"/>
      <c r="H4" s="352"/>
      <c r="I4" s="352"/>
      <c r="J4" s="352"/>
      <c r="K4" s="352"/>
      <c r="L4" s="352"/>
      <c r="M4" s="353"/>
    </row>
    <row r="5" spans="1:15" s="43" customFormat="1" ht="12" customHeight="1">
      <c r="B5" s="324"/>
      <c r="C5" s="324"/>
      <c r="D5" s="324"/>
      <c r="E5" s="324"/>
      <c r="F5" s="324"/>
      <c r="G5" s="324"/>
      <c r="H5" s="324"/>
      <c r="I5" s="324"/>
      <c r="J5" s="324"/>
      <c r="K5" s="324"/>
      <c r="L5" s="324"/>
      <c r="M5" s="324"/>
    </row>
    <row r="6" spans="1:15" s="43" customFormat="1" ht="12" customHeight="1">
      <c r="B6" s="358" t="s">
        <v>455</v>
      </c>
      <c r="C6" s="358"/>
      <c r="D6" s="358"/>
      <c r="E6" s="358"/>
      <c r="F6" s="358"/>
      <c r="G6" s="358"/>
      <c r="H6" s="358"/>
      <c r="I6" s="358"/>
      <c r="J6" s="358"/>
      <c r="K6" s="358"/>
      <c r="L6" s="358"/>
      <c r="M6" s="358"/>
    </row>
    <row r="7" spans="1:15" s="43" customFormat="1" ht="12.75" customHeight="1">
      <c r="B7" s="14"/>
    </row>
    <row r="8" spans="1:15" ht="205.8" customHeight="1">
      <c r="B8" s="351" t="s">
        <v>82</v>
      </c>
      <c r="C8" s="352"/>
      <c r="D8" s="352"/>
      <c r="E8" s="352"/>
      <c r="F8" s="352"/>
      <c r="G8" s="352"/>
      <c r="H8" s="352"/>
      <c r="I8" s="352"/>
      <c r="J8" s="352"/>
      <c r="K8" s="352"/>
      <c r="L8" s="352"/>
      <c r="M8" s="353"/>
    </row>
    <row r="9" spans="1:15" s="43" customFormat="1" ht="12.75" customHeight="1">
      <c r="B9" s="14"/>
    </row>
    <row r="10" spans="1:15" ht="201.6" customHeight="1">
      <c r="A10" s="296"/>
      <c r="B10" s="351" t="s">
        <v>461</v>
      </c>
      <c r="C10" s="359"/>
      <c r="D10" s="359"/>
      <c r="E10" s="359"/>
      <c r="F10" s="359"/>
      <c r="G10" s="359"/>
      <c r="H10" s="359"/>
      <c r="I10" s="359"/>
      <c r="J10" s="359"/>
      <c r="K10" s="359"/>
      <c r="L10" s="359"/>
      <c r="M10" s="360"/>
    </row>
    <row r="11" spans="1:15" s="43" customFormat="1" ht="12.75" customHeight="1">
      <c r="B11" s="14"/>
      <c r="I11" s="297"/>
    </row>
    <row r="12" spans="1:15" s="42" customFormat="1" ht="81.599999999999994" customHeight="1">
      <c r="B12" s="351" t="s">
        <v>83</v>
      </c>
      <c r="C12" s="352"/>
      <c r="D12" s="352"/>
      <c r="E12" s="352"/>
      <c r="F12" s="352"/>
      <c r="G12" s="352"/>
      <c r="H12" s="352"/>
      <c r="I12" s="352"/>
      <c r="J12" s="352"/>
      <c r="K12" s="352"/>
      <c r="L12" s="352"/>
      <c r="M12" s="353"/>
    </row>
    <row r="13" spans="1:15" s="298" customFormat="1" ht="12.75" customHeight="1">
      <c r="B13" s="223"/>
    </row>
    <row r="14" spans="1:15" s="42" customFormat="1" ht="208.2" customHeight="1">
      <c r="B14" s="354" t="s">
        <v>84</v>
      </c>
      <c r="C14" s="355"/>
      <c r="D14" s="355"/>
      <c r="E14" s="355"/>
      <c r="F14" s="355"/>
      <c r="G14" s="355"/>
      <c r="H14" s="355"/>
      <c r="I14" s="355"/>
      <c r="J14" s="355"/>
      <c r="K14" s="355"/>
      <c r="L14" s="355"/>
      <c r="M14" s="356"/>
    </row>
    <row r="15" spans="1:15" s="42" customFormat="1" ht="232.5" customHeight="1">
      <c r="B15" s="348" t="s">
        <v>452</v>
      </c>
      <c r="C15" s="349"/>
      <c r="D15" s="349"/>
      <c r="E15" s="349"/>
      <c r="F15" s="349"/>
      <c r="G15" s="349"/>
      <c r="H15" s="349"/>
      <c r="I15" s="349"/>
      <c r="J15" s="349"/>
      <c r="K15" s="349"/>
      <c r="L15" s="349"/>
      <c r="M15" s="350"/>
    </row>
    <row r="16" spans="1:15" s="298" customFormat="1" ht="11.25" customHeight="1">
      <c r="B16" s="223"/>
    </row>
    <row r="17" spans="2:13" s="298" customFormat="1" ht="80.400000000000006" customHeight="1">
      <c r="B17" s="351" t="s">
        <v>433</v>
      </c>
      <c r="C17" s="352"/>
      <c r="D17" s="352"/>
      <c r="E17" s="352"/>
      <c r="F17" s="352"/>
      <c r="G17" s="352"/>
      <c r="H17" s="352"/>
      <c r="I17" s="352"/>
      <c r="J17" s="352"/>
      <c r="K17" s="352"/>
      <c r="L17" s="352"/>
      <c r="M17" s="353"/>
    </row>
    <row r="18" spans="2:13" s="298" customFormat="1" ht="11.25" customHeight="1">
      <c r="B18" s="223"/>
    </row>
    <row r="19" spans="2:13" s="298" customFormat="1" ht="74.25" customHeight="1">
      <c r="B19" s="351" t="s">
        <v>434</v>
      </c>
      <c r="C19" s="352"/>
      <c r="D19" s="352"/>
      <c r="E19" s="352"/>
      <c r="F19" s="352"/>
      <c r="G19" s="352"/>
      <c r="H19" s="352"/>
      <c r="I19" s="352"/>
      <c r="J19" s="352"/>
      <c r="K19" s="352"/>
      <c r="L19" s="352"/>
      <c r="M19" s="353"/>
    </row>
    <row r="20" spans="2:13" s="298" customFormat="1" ht="12.75" customHeight="1">
      <c r="B20" s="223"/>
    </row>
    <row r="21" spans="2:13" s="298" customFormat="1" ht="298.2" customHeight="1">
      <c r="B21" s="351" t="s">
        <v>85</v>
      </c>
      <c r="C21" s="352"/>
      <c r="D21" s="352"/>
      <c r="E21" s="352"/>
      <c r="F21" s="352"/>
      <c r="G21" s="352"/>
      <c r="H21" s="352"/>
      <c r="I21" s="352"/>
      <c r="J21" s="352"/>
      <c r="K21" s="352"/>
      <c r="L21" s="352"/>
      <c r="M21" s="353"/>
    </row>
    <row r="22" spans="2:13" s="42" customFormat="1" ht="19.5" customHeight="1">
      <c r="B22" s="325" t="s">
        <v>86</v>
      </c>
      <c r="C22" s="326"/>
      <c r="D22" s="326"/>
      <c r="G22" s="347" t="s">
        <v>0</v>
      </c>
      <c r="H22" s="347"/>
      <c r="I22" s="347"/>
    </row>
  </sheetData>
  <mergeCells count="12">
    <mergeCell ref="B12:M12"/>
    <mergeCell ref="B14:M14"/>
    <mergeCell ref="B2:M2"/>
    <mergeCell ref="B4:M4"/>
    <mergeCell ref="B6:M6"/>
    <mergeCell ref="B8:M8"/>
    <mergeCell ref="B10:M10"/>
    <mergeCell ref="G22:I22"/>
    <mergeCell ref="B15:M15"/>
    <mergeCell ref="B17:M17"/>
    <mergeCell ref="B19:M19"/>
    <mergeCell ref="B21:M21"/>
  </mergeCells>
  <hyperlinks>
    <hyperlink ref="G22" r:id="rId1" xr:uid="{CEC89A42-0D5F-493E-9038-02D952DEB126}"/>
  </hyperlinks>
  <pageMargins left="0.23622047244094499" right="0.23622047244094499" top="0.39370078740157499" bottom="0.39370078740157499" header="0.31496062992126" footer="0.31496062992126"/>
  <pageSetup paperSize="119" scale="89" fitToHeight="0" orientation="landscape" r:id="rId2"/>
  <rowBreaks count="1" manualBreakCount="1">
    <brk id="10" max="1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11FB82-5A7B-43A1-84C8-1B961B4CD764}">
  <sheetPr>
    <tabColor theme="3" tint="0.79998168889431442"/>
  </sheetPr>
  <dimension ref="A2:E34"/>
  <sheetViews>
    <sheetView showGridLines="0" zoomScaleNormal="100" zoomScaleSheetLayoutView="100" workbookViewId="0">
      <selection activeCell="B30" sqref="B30:D30"/>
    </sheetView>
  </sheetViews>
  <sheetFormatPr defaultColWidth="8.59765625" defaultRowHeight="11.4"/>
  <cols>
    <col min="1" max="1" width="1.3984375" style="113" customWidth="1"/>
    <col min="2" max="2" width="36.5" style="115" customWidth="1"/>
    <col min="3" max="3" width="12.19921875" style="115" customWidth="1"/>
    <col min="4" max="4" width="45" style="115" customWidth="1"/>
    <col min="5" max="5" width="1.3984375" style="115" customWidth="1"/>
    <col min="6" max="10" width="8.59765625" style="115"/>
    <col min="11" max="11" width="5.796875" style="115" customWidth="1"/>
    <col min="12" max="12" width="8.59765625" style="115"/>
    <col min="13" max="13" width="14.09765625" style="115" customWidth="1"/>
    <col min="14" max="16384" width="8.59765625" style="115"/>
  </cols>
  <sheetData>
    <row r="2" spans="2:5" ht="15.6">
      <c r="B2" s="363" t="s">
        <v>431</v>
      </c>
      <c r="C2" s="363"/>
      <c r="D2" s="299"/>
      <c r="E2" s="299"/>
    </row>
    <row r="3" spans="2:5" ht="12.75" customHeight="1">
      <c r="B3" s="114"/>
      <c r="D3" s="114"/>
      <c r="E3" s="114"/>
    </row>
    <row r="4" spans="2:5" ht="12">
      <c r="B4" s="114" t="s">
        <v>87</v>
      </c>
    </row>
    <row r="5" spans="2:5" ht="37.5" customHeight="1">
      <c r="B5" s="364" t="s">
        <v>456</v>
      </c>
      <c r="C5" s="364"/>
      <c r="D5" s="364"/>
      <c r="E5" s="218"/>
    </row>
    <row r="6" spans="2:5" ht="6.75" customHeight="1"/>
    <row r="7" spans="2:5" ht="12">
      <c r="B7" s="114" t="s">
        <v>460</v>
      </c>
    </row>
    <row r="8" spans="2:5" ht="130.80000000000001" customHeight="1">
      <c r="B8" s="364" t="s">
        <v>459</v>
      </c>
      <c r="C8" s="364"/>
      <c r="D8" s="364"/>
      <c r="E8" s="216"/>
    </row>
    <row r="9" spans="2:5" ht="6.75" customHeight="1">
      <c r="B9" s="116"/>
      <c r="C9" s="117"/>
      <c r="D9" s="117"/>
      <c r="E9" s="117"/>
    </row>
    <row r="10" spans="2:5" ht="12">
      <c r="B10" s="116" t="s">
        <v>88</v>
      </c>
      <c r="C10" s="117"/>
      <c r="D10" s="117"/>
      <c r="E10" s="117"/>
    </row>
    <row r="11" spans="2:5" ht="38.4" customHeight="1">
      <c r="B11" s="366" t="s">
        <v>89</v>
      </c>
      <c r="C11" s="366"/>
      <c r="D11" s="366"/>
      <c r="E11" s="218"/>
    </row>
    <row r="12" spans="2:5" ht="6.75" customHeight="1">
      <c r="B12" s="218"/>
      <c r="C12" s="218"/>
      <c r="D12" s="218"/>
      <c r="E12" s="218"/>
    </row>
    <row r="13" spans="2:5" ht="36">
      <c r="B13" s="343" t="s">
        <v>446</v>
      </c>
      <c r="C13" s="122" t="s">
        <v>1</v>
      </c>
      <c r="D13" s="123" t="s">
        <v>2</v>
      </c>
      <c r="E13" s="256"/>
    </row>
    <row r="14" spans="2:5" ht="24">
      <c r="B14" s="343" t="s">
        <v>90</v>
      </c>
      <c r="C14" s="122" t="s">
        <v>91</v>
      </c>
      <c r="D14" s="123" t="s">
        <v>3</v>
      </c>
      <c r="E14" s="256"/>
    </row>
    <row r="15" spans="2:5" ht="12">
      <c r="B15" s="343" t="s">
        <v>447</v>
      </c>
      <c r="C15" s="122" t="s">
        <v>91</v>
      </c>
      <c r="D15" s="124" t="s">
        <v>4</v>
      </c>
      <c r="E15" s="257"/>
    </row>
    <row r="16" spans="2:5" ht="24" customHeight="1">
      <c r="B16" s="116"/>
      <c r="C16" s="117"/>
      <c r="D16" s="117"/>
      <c r="E16" s="117"/>
    </row>
    <row r="17" spans="1:5" ht="12">
      <c r="B17" s="116" t="s">
        <v>92</v>
      </c>
      <c r="C17" s="117"/>
      <c r="D17" s="117"/>
      <c r="E17" s="117"/>
    </row>
    <row r="18" spans="1:5" s="119" customFormat="1" ht="72" customHeight="1">
      <c r="A18" s="118"/>
      <c r="B18" s="362" t="s">
        <v>93</v>
      </c>
      <c r="C18" s="362"/>
      <c r="D18" s="362"/>
      <c r="E18" s="217"/>
    </row>
    <row r="19" spans="1:5" ht="6.75" customHeight="1">
      <c r="B19" s="116"/>
      <c r="C19" s="117"/>
      <c r="D19" s="117"/>
      <c r="E19" s="117"/>
    </row>
    <row r="20" spans="1:5" ht="12">
      <c r="B20" s="116" t="s">
        <v>94</v>
      </c>
      <c r="C20" s="117"/>
      <c r="D20" s="117"/>
      <c r="E20" s="117"/>
    </row>
    <row r="21" spans="1:5" ht="60.6" customHeight="1">
      <c r="B21" s="362" t="s">
        <v>95</v>
      </c>
      <c r="C21" s="362"/>
      <c r="D21" s="362"/>
      <c r="E21" s="217"/>
    </row>
    <row r="22" spans="1:5" ht="6.75" customHeight="1">
      <c r="B22" s="116"/>
      <c r="C22" s="117"/>
      <c r="D22" s="117"/>
      <c r="E22" s="117"/>
    </row>
    <row r="23" spans="1:5" ht="12">
      <c r="B23" s="116" t="s">
        <v>96</v>
      </c>
      <c r="C23" s="120"/>
      <c r="D23" s="120"/>
      <c r="E23" s="120"/>
    </row>
    <row r="24" spans="1:5" ht="120.6" customHeight="1">
      <c r="B24" s="362" t="s">
        <v>458</v>
      </c>
      <c r="C24" s="362"/>
      <c r="D24" s="362"/>
      <c r="E24" s="216"/>
    </row>
    <row r="25" spans="1:5" ht="6.75" customHeight="1">
      <c r="B25" s="116"/>
      <c r="C25" s="117"/>
      <c r="D25" s="117"/>
      <c r="E25" s="117"/>
    </row>
    <row r="26" spans="1:5" s="121" customFormat="1" ht="24.9" customHeight="1">
      <c r="A26" s="327"/>
      <c r="B26" s="367" t="s">
        <v>97</v>
      </c>
      <c r="C26" s="367"/>
      <c r="D26" s="367"/>
      <c r="E26" s="222"/>
    </row>
    <row r="27" spans="1:5" ht="33.75" customHeight="1">
      <c r="B27" s="364" t="s">
        <v>98</v>
      </c>
      <c r="C27" s="364"/>
      <c r="D27" s="364"/>
      <c r="E27" s="216"/>
    </row>
    <row r="28" spans="1:5" ht="6.75" customHeight="1">
      <c r="B28" s="116"/>
      <c r="C28" s="120"/>
      <c r="D28" s="120"/>
      <c r="E28" s="120"/>
    </row>
    <row r="29" spans="1:5" ht="34.5" customHeight="1">
      <c r="B29" s="365" t="s">
        <v>99</v>
      </c>
      <c r="C29" s="365"/>
      <c r="D29" s="365"/>
      <c r="E29" s="219"/>
    </row>
    <row r="30" spans="1:5" ht="28.2" customHeight="1">
      <c r="B30" s="361" t="s">
        <v>457</v>
      </c>
      <c r="C30" s="361"/>
      <c r="D30" s="361"/>
      <c r="E30" s="215"/>
    </row>
    <row r="31" spans="1:5" ht="6.6" customHeight="1"/>
    <row r="32" spans="1:5" ht="12">
      <c r="B32" s="121" t="s">
        <v>100</v>
      </c>
    </row>
    <row r="33" spans="2:5" ht="84.6" customHeight="1">
      <c r="B33" s="361" t="s">
        <v>101</v>
      </c>
      <c r="C33" s="361"/>
      <c r="D33" s="361"/>
      <c r="E33" s="215"/>
    </row>
    <row r="34" spans="2:5" ht="12.75" customHeight="1"/>
  </sheetData>
  <mergeCells count="12">
    <mergeCell ref="B33:D33"/>
    <mergeCell ref="B24:D24"/>
    <mergeCell ref="B18:D18"/>
    <mergeCell ref="B21:D21"/>
    <mergeCell ref="B2:C2"/>
    <mergeCell ref="B5:D5"/>
    <mergeCell ref="B29:D29"/>
    <mergeCell ref="B30:D30"/>
    <mergeCell ref="B8:D8"/>
    <mergeCell ref="B11:D11"/>
    <mergeCell ref="B27:D27"/>
    <mergeCell ref="B26:D26"/>
  </mergeCells>
  <hyperlinks>
    <hyperlink ref="D13" r:id="rId1" xr:uid="{15B817A6-0EDC-4841-9E45-3704E4EE3DA8}"/>
    <hyperlink ref="D14" r:id="rId2" xr:uid="{E124599C-31D5-4793-BC05-A00176C1AB7B}"/>
    <hyperlink ref="D15" r:id="rId3" xr:uid="{E831D2B9-F444-4110-BFCC-4D441BD60A4D}"/>
  </hyperlinks>
  <pageMargins left="0.23622047244094499" right="0.23622047244094499" top="0.39370078740157499" bottom="0.39370078740157499" header="0.31496062992126" footer="0.31496062992126"/>
  <pageSetup paperSize="119" fitToHeight="0" orientation="landscape" r:id="rId4"/>
  <rowBreaks count="1" manualBreakCount="1">
    <brk id="22" max="4"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62204D-6090-421E-A86E-C5968196A8FD}">
  <sheetPr>
    <tabColor theme="3" tint="0.79998168889431442"/>
  </sheetPr>
  <dimension ref="A1:F54"/>
  <sheetViews>
    <sheetView showGridLines="0" zoomScaleNormal="100" zoomScaleSheetLayoutView="115" workbookViewId="0">
      <selection activeCell="B2" sqref="B2"/>
    </sheetView>
  </sheetViews>
  <sheetFormatPr defaultColWidth="8.59765625" defaultRowHeight="11.4"/>
  <cols>
    <col min="1" max="1" width="1.3984375" style="42" customWidth="1"/>
    <col min="2" max="2" width="35.8984375" style="42" customWidth="1"/>
    <col min="3" max="3" width="20.796875" style="300" customWidth="1"/>
    <col min="4" max="4" width="16" style="68" customWidth="1"/>
    <col min="5" max="5" width="19.69921875" style="68" customWidth="1"/>
    <col min="6" max="6" width="1.3984375" style="301" customWidth="1"/>
    <col min="7" max="12" width="8.59765625" style="42"/>
    <col min="13" max="13" width="14.09765625" style="42" customWidth="1"/>
    <col min="14" max="14" width="5.796875" style="42" customWidth="1"/>
    <col min="15" max="16384" width="8.59765625" style="42"/>
  </cols>
  <sheetData>
    <row r="1" spans="1:6" ht="12.75" customHeight="1"/>
    <row r="2" spans="1:6" ht="15.6">
      <c r="B2" s="103" t="s">
        <v>432</v>
      </c>
      <c r="C2" s="302"/>
      <c r="D2" s="303"/>
      <c r="E2" s="301"/>
    </row>
    <row r="3" spans="1:6" ht="12" customHeight="1">
      <c r="B3" s="304"/>
      <c r="C3" s="305"/>
      <c r="D3" s="306"/>
    </row>
    <row r="4" spans="1:6" ht="12">
      <c r="A4" s="307"/>
      <c r="B4" s="371" t="s">
        <v>109</v>
      </c>
      <c r="C4" s="372"/>
      <c r="D4" s="372"/>
      <c r="E4" s="373"/>
      <c r="F4" s="308"/>
    </row>
    <row r="5" spans="1:6" ht="51.6" customHeight="1">
      <c r="A5" s="309"/>
      <c r="B5" s="310" t="s">
        <v>435</v>
      </c>
      <c r="C5" s="374" t="s">
        <v>103</v>
      </c>
      <c r="D5" s="374"/>
      <c r="E5" s="374"/>
      <c r="F5" s="311"/>
    </row>
    <row r="6" spans="1:6" ht="23.1" customHeight="1">
      <c r="A6" s="309"/>
      <c r="B6" s="312" t="s">
        <v>436</v>
      </c>
      <c r="C6" s="375" t="s">
        <v>104</v>
      </c>
      <c r="D6" s="375"/>
      <c r="E6" s="375"/>
      <c r="F6" s="313"/>
    </row>
    <row r="7" spans="1:6" ht="24">
      <c r="A7" s="309"/>
      <c r="B7" s="314" t="s">
        <v>102</v>
      </c>
      <c r="C7" s="376" t="s">
        <v>105</v>
      </c>
      <c r="D7" s="376"/>
      <c r="E7" s="376"/>
      <c r="F7" s="311"/>
    </row>
    <row r="8" spans="1:6" ht="12">
      <c r="A8" s="307"/>
      <c r="B8" s="371" t="s">
        <v>110</v>
      </c>
      <c r="C8" s="372"/>
      <c r="D8" s="372"/>
      <c r="E8" s="373"/>
      <c r="F8" s="308"/>
    </row>
    <row r="9" spans="1:6" ht="14.25" customHeight="1">
      <c r="A9" s="309"/>
      <c r="B9" s="310" t="s">
        <v>106</v>
      </c>
      <c r="C9" s="374" t="s">
        <v>111</v>
      </c>
      <c r="D9" s="374"/>
      <c r="E9" s="374"/>
      <c r="F9" s="311"/>
    </row>
    <row r="10" spans="1:6" ht="14.25" customHeight="1">
      <c r="A10" s="309"/>
      <c r="B10" s="312" t="s">
        <v>107</v>
      </c>
      <c r="C10" s="381" t="s">
        <v>112</v>
      </c>
      <c r="D10" s="381"/>
      <c r="E10" s="381"/>
      <c r="F10" s="313"/>
    </row>
    <row r="11" spans="1:6" ht="28.5" customHeight="1">
      <c r="A11" s="309"/>
      <c r="B11" s="312" t="s">
        <v>108</v>
      </c>
      <c r="C11" s="375" t="s">
        <v>113</v>
      </c>
      <c r="D11" s="375"/>
      <c r="E11" s="375"/>
      <c r="F11" s="311"/>
    </row>
    <row r="12" spans="1:6" ht="24">
      <c r="A12" s="309"/>
      <c r="B12" s="314" t="s">
        <v>102</v>
      </c>
      <c r="C12" s="376" t="s">
        <v>114</v>
      </c>
      <c r="D12" s="376"/>
      <c r="E12" s="376"/>
      <c r="F12" s="313"/>
    </row>
    <row r="13" spans="1:6" ht="12">
      <c r="A13" s="307"/>
      <c r="B13" s="371" t="s">
        <v>115</v>
      </c>
      <c r="C13" s="372"/>
      <c r="D13" s="372"/>
      <c r="E13" s="373"/>
      <c r="F13" s="308"/>
    </row>
    <row r="14" spans="1:6" ht="117" customHeight="1">
      <c r="A14" s="309"/>
      <c r="B14" s="315" t="s">
        <v>116</v>
      </c>
      <c r="C14" s="380" t="s">
        <v>119</v>
      </c>
      <c r="D14" s="380"/>
      <c r="E14" s="380"/>
      <c r="F14" s="316"/>
    </row>
    <row r="15" spans="1:6" ht="105.9" customHeight="1">
      <c r="A15" s="309"/>
      <c r="B15" s="315" t="s">
        <v>117</v>
      </c>
      <c r="C15" s="369" t="s">
        <v>120</v>
      </c>
      <c r="D15" s="369"/>
      <c r="E15" s="369"/>
      <c r="F15" s="316"/>
    </row>
    <row r="16" spans="1:6" ht="62.4" customHeight="1">
      <c r="A16" s="309"/>
      <c r="B16" s="315" t="s">
        <v>118</v>
      </c>
      <c r="C16" s="369" t="s">
        <v>121</v>
      </c>
      <c r="D16" s="369"/>
      <c r="E16" s="369"/>
      <c r="F16" s="316"/>
    </row>
    <row r="17" spans="1:6" ht="12">
      <c r="A17" s="307"/>
      <c r="B17" s="377" t="s">
        <v>122</v>
      </c>
      <c r="C17" s="378"/>
      <c r="D17" s="378"/>
      <c r="E17" s="379"/>
      <c r="F17" s="308"/>
    </row>
    <row r="18" spans="1:6" ht="124.5" customHeight="1">
      <c r="A18" s="309"/>
      <c r="B18" s="318" t="s">
        <v>123</v>
      </c>
      <c r="C18" s="380" t="s">
        <v>125</v>
      </c>
      <c r="D18" s="380"/>
      <c r="E18" s="380"/>
      <c r="F18" s="316"/>
    </row>
    <row r="19" spans="1:6" ht="36" customHeight="1">
      <c r="A19" s="309"/>
      <c r="B19" s="317" t="s">
        <v>124</v>
      </c>
      <c r="C19" s="370" t="s">
        <v>126</v>
      </c>
      <c r="D19" s="370"/>
      <c r="E19" s="370"/>
      <c r="F19" s="319"/>
    </row>
    <row r="20" spans="1:6" ht="12">
      <c r="A20" s="307"/>
      <c r="B20" s="371" t="s">
        <v>127</v>
      </c>
      <c r="C20" s="372"/>
      <c r="D20" s="372"/>
      <c r="E20" s="373"/>
      <c r="F20" s="308"/>
    </row>
    <row r="21" spans="1:6" ht="14.25" customHeight="1">
      <c r="A21" s="309"/>
      <c r="B21" s="318" t="s">
        <v>128</v>
      </c>
      <c r="C21" s="374" t="s">
        <v>131</v>
      </c>
      <c r="D21" s="374"/>
      <c r="E21" s="374"/>
      <c r="F21" s="311"/>
    </row>
    <row r="22" spans="1:6" ht="24" customHeight="1">
      <c r="A22" s="309"/>
      <c r="B22" s="315" t="s">
        <v>129</v>
      </c>
      <c r="C22" s="375" t="s">
        <v>132</v>
      </c>
      <c r="D22" s="375"/>
      <c r="E22" s="375"/>
      <c r="F22" s="311"/>
    </row>
    <row r="23" spans="1:6" ht="38.4" customHeight="1">
      <c r="A23" s="309"/>
      <c r="B23" s="317" t="s">
        <v>130</v>
      </c>
      <c r="C23" s="376" t="s">
        <v>133</v>
      </c>
      <c r="D23" s="376"/>
      <c r="E23" s="376"/>
      <c r="F23" s="311"/>
    </row>
    <row r="24" spans="1:6" ht="12">
      <c r="A24" s="307"/>
      <c r="B24" s="371" t="s">
        <v>134</v>
      </c>
      <c r="C24" s="372"/>
      <c r="D24" s="372"/>
      <c r="E24" s="373"/>
      <c r="F24" s="308"/>
    </row>
    <row r="25" spans="1:6" ht="14.25" customHeight="1">
      <c r="A25" s="309"/>
      <c r="B25" s="318" t="s">
        <v>135</v>
      </c>
      <c r="C25" s="380" t="s">
        <v>138</v>
      </c>
      <c r="D25" s="380"/>
      <c r="E25" s="380"/>
      <c r="F25" s="316"/>
    </row>
    <row r="26" spans="1:6" ht="23.1" customHeight="1">
      <c r="A26" s="309"/>
      <c r="B26" s="315" t="s">
        <v>136</v>
      </c>
      <c r="C26" s="368" t="s">
        <v>139</v>
      </c>
      <c r="D26" s="368"/>
      <c r="E26" s="368"/>
      <c r="F26" s="320"/>
    </row>
    <row r="27" spans="1:6" ht="22.5" customHeight="1">
      <c r="A27" s="309"/>
      <c r="B27" s="315" t="s">
        <v>137</v>
      </c>
      <c r="C27" s="368" t="s">
        <v>140</v>
      </c>
      <c r="D27" s="368"/>
      <c r="E27" s="368"/>
      <c r="F27" s="320"/>
    </row>
    <row r="28" spans="1:6" ht="6" customHeight="1"/>
    <row r="29" spans="1:6">
      <c r="B29" s="42" t="s">
        <v>141</v>
      </c>
      <c r="C29" s="321" t="s">
        <v>6</v>
      </c>
      <c r="D29" s="322"/>
    </row>
    <row r="30" spans="1:6">
      <c r="B30" s="42" t="s">
        <v>142</v>
      </c>
      <c r="C30" s="321" t="s">
        <v>7</v>
      </c>
      <c r="D30" s="322"/>
    </row>
    <row r="31" spans="1:6" ht="6" customHeight="1"/>
    <row r="53" ht="11.4" customHeight="1"/>
    <row r="54" ht="21.6" customHeight="1"/>
  </sheetData>
  <mergeCells count="24">
    <mergeCell ref="C15:E15"/>
    <mergeCell ref="B4:E4"/>
    <mergeCell ref="B8:E8"/>
    <mergeCell ref="C25:E25"/>
    <mergeCell ref="B13:E13"/>
    <mergeCell ref="C14:E14"/>
    <mergeCell ref="C5:E5"/>
    <mergeCell ref="C6:E6"/>
    <mergeCell ref="C7:E7"/>
    <mergeCell ref="C11:E11"/>
    <mergeCell ref="C12:E12"/>
    <mergeCell ref="C9:E9"/>
    <mergeCell ref="C10:E10"/>
    <mergeCell ref="C27:E27"/>
    <mergeCell ref="C16:E16"/>
    <mergeCell ref="C19:E19"/>
    <mergeCell ref="B20:E20"/>
    <mergeCell ref="C21:E21"/>
    <mergeCell ref="C22:E22"/>
    <mergeCell ref="C23:E23"/>
    <mergeCell ref="B17:E17"/>
    <mergeCell ref="C18:E18"/>
    <mergeCell ref="B24:E24"/>
    <mergeCell ref="C26:E26"/>
  </mergeCells>
  <hyperlinks>
    <hyperlink ref="C30" r:id="rId1" display="https://can01.safelinks.protection.outlook.com/?url=https%3A%2F%2Fwww.statcan.gc.ca%2Fen%2Fstatistical-programs%2Finstrument%2F5318_Q1_V7&amp;data=04%7C01%7CFidelite.INAGAJO%40bdc.ca%7C7e8ef6c5e27c43e6281e08d9c0c76751%7Cd850fe642c1344d0a5b3fedbb4edffbd%7C0%7C0%7C637752785785806220%7CUnknown%7CTWFpbGZsb3d8eyJWIjoiMC4wLjAwMDAiLCJQIjoiV2luMzIiLCJBTiI6Ik1haWwiLCJXVCI6Mn0%3D%7C3000&amp;sdata=7hiqdmVtMzvAi9WPGWXF0ttPLIIXTiii5G8O1Wtud8s%3D&amp;reserved=0" xr:uid="{DB2CA540-5CC7-444E-83FE-F1BAB92262E1}"/>
    <hyperlink ref="C29" r:id="rId2" display="https://can01.safelinks.protection.outlook.com/?url=https%3A%2F%2Fsecureservercdn.net%2F192.169.220.85%2Fb0m.396.myftpupload.com%2Fwp-content%2Fuploads%2F2021%2F08%2FPublicly-Available-Specification-PAS.pdf&amp;data=04%7C01%7CFidelite.INAGAJO%40bdc.ca%7C7e8ef6c5e27c43e6281e08d9c0c76751%7Cd850fe642c1344d0a5b3fedbb4edffbd%7C0%7C0%7C637752785785806220%7CUnknown%7CTWFpbGZsb3d8eyJWIjoiMC4wLjAwMDAiLCJQIjoiV2luMzIiLCJBTiI6Ik1haWwiLCJXVCI6Mn0%3D%7C3000&amp;sdata=7WB236zY7raUkpEsDfAt7eAQbGI6O3KM00mSxCwNYyc%3D&amp;reserved=0" xr:uid="{AE6E619B-5E7F-47E7-9E6F-8F52E387752D}"/>
  </hyperlinks>
  <pageMargins left="0.23622047244094499" right="0.23622047244094499" top="0.39370078740157499" bottom="0.39370078740157499" header="0.31496062992126" footer="0.31496062992126"/>
  <pageSetup paperSize="119" fitToHeight="0" orientation="landscape" r:id="rId3"/>
  <rowBreaks count="1" manualBreakCount="1">
    <brk id="16" max="5"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CA511B-9CC8-459F-A1F1-074D212C428C}">
  <sheetPr>
    <tabColor theme="3"/>
    <pageSetUpPr fitToPage="1"/>
  </sheetPr>
  <dimension ref="A1:AK88"/>
  <sheetViews>
    <sheetView showGridLines="0" zoomScaleNormal="100" zoomScaleSheetLayoutView="70" zoomScalePageLayoutView="70" workbookViewId="0">
      <selection activeCell="B4" sqref="B4"/>
    </sheetView>
  </sheetViews>
  <sheetFormatPr defaultColWidth="9" defaultRowHeight="11.4"/>
  <cols>
    <col min="1" max="1" width="1.3984375" style="1" customWidth="1"/>
    <col min="2" max="2" width="18.59765625" style="2" customWidth="1"/>
    <col min="3" max="3" width="15.5" style="2" customWidth="1"/>
    <col min="4" max="5" width="15.5" style="3" customWidth="1"/>
    <col min="6" max="6" width="7.3984375" style="3" customWidth="1"/>
    <col min="7" max="10" width="10.5" style="3" customWidth="1"/>
    <col min="11" max="18" width="10.5" style="2" customWidth="1"/>
    <col min="19" max="20" width="2.5" style="2" customWidth="1"/>
    <col min="21" max="24" width="15.5" style="2" customWidth="1"/>
    <col min="25" max="28" width="13.5" style="2" customWidth="1"/>
    <col min="29" max="33" width="15.5" style="2" customWidth="1"/>
    <col min="34" max="37" width="13.09765625" style="2" customWidth="1"/>
    <col min="38" max="39" width="15.5" style="2" customWidth="1"/>
    <col min="40" max="16384" width="9" style="2"/>
  </cols>
  <sheetData>
    <row r="1" spans="2:18" s="7" customFormat="1">
      <c r="B1" s="40"/>
      <c r="D1" s="17"/>
      <c r="E1" s="17"/>
      <c r="F1" s="17"/>
      <c r="G1" s="17"/>
      <c r="H1" s="17"/>
      <c r="I1" s="17"/>
      <c r="J1" s="17"/>
    </row>
    <row r="2" spans="2:18" s="7" customFormat="1" ht="15.6">
      <c r="B2" s="101" t="s">
        <v>143</v>
      </c>
      <c r="D2" s="17"/>
      <c r="E2" s="17"/>
      <c r="F2" s="17"/>
      <c r="G2" s="17"/>
      <c r="H2" s="17"/>
      <c r="I2" s="17"/>
    </row>
    <row r="3" spans="2:18" s="7" customFormat="1">
      <c r="B3" s="40"/>
      <c r="D3" s="17"/>
      <c r="E3" s="17"/>
      <c r="F3" s="17"/>
      <c r="G3" s="17"/>
      <c r="H3" s="17"/>
      <c r="I3" s="17"/>
    </row>
    <row r="4" spans="2:18" s="7" customFormat="1" ht="27.6" customHeight="1">
      <c r="B4" s="228" t="s">
        <v>144</v>
      </c>
      <c r="C4" s="330" t="s">
        <v>147</v>
      </c>
      <c r="D4" s="17"/>
      <c r="E4" s="17"/>
      <c r="F4" s="17"/>
      <c r="G4" s="17"/>
      <c r="H4" s="17"/>
      <c r="I4" s="17"/>
      <c r="J4" s="17"/>
    </row>
    <row r="5" spans="2:18" s="7" customFormat="1" ht="12">
      <c r="B5" s="129" t="s">
        <v>145</v>
      </c>
      <c r="C5" s="132" t="s">
        <v>148</v>
      </c>
      <c r="D5" s="17"/>
      <c r="E5" s="17"/>
      <c r="F5" s="17"/>
      <c r="G5" s="17"/>
      <c r="H5" s="17"/>
      <c r="I5" s="17"/>
      <c r="J5" s="17"/>
    </row>
    <row r="6" spans="2:18" s="7" customFormat="1" ht="12">
      <c r="B6" s="129" t="s">
        <v>146</v>
      </c>
      <c r="C6" s="132" t="s">
        <v>149</v>
      </c>
      <c r="F6" s="13"/>
      <c r="G6" s="13"/>
      <c r="H6" s="13"/>
      <c r="I6" s="13"/>
      <c r="J6" s="13"/>
      <c r="K6" s="13"/>
      <c r="L6" s="13"/>
      <c r="M6" s="13"/>
      <c r="N6" s="13"/>
      <c r="O6" s="13"/>
      <c r="P6" s="13"/>
      <c r="Q6" s="18"/>
      <c r="R6" s="16"/>
    </row>
    <row r="7" spans="2:18" s="7" customFormat="1">
      <c r="B7" s="40"/>
      <c r="D7" s="17"/>
      <c r="E7" s="17"/>
      <c r="F7" s="17"/>
      <c r="G7" s="17"/>
      <c r="H7" s="17"/>
      <c r="I7" s="17"/>
      <c r="J7" s="17"/>
    </row>
    <row r="8" spans="2:18" s="27" customFormat="1" ht="36">
      <c r="B8" s="228" t="s">
        <v>150</v>
      </c>
      <c r="C8" s="229" t="s">
        <v>151</v>
      </c>
      <c r="D8" s="409" t="s">
        <v>152</v>
      </c>
      <c r="E8" s="410"/>
      <c r="F8" s="410"/>
      <c r="G8" s="410"/>
      <c r="H8" s="410"/>
      <c r="I8" s="410"/>
      <c r="J8" s="410"/>
      <c r="K8" s="410"/>
      <c r="L8" s="410"/>
      <c r="M8" s="410"/>
      <c r="N8" s="410"/>
      <c r="O8" s="410"/>
      <c r="P8" s="410"/>
      <c r="Q8" s="410"/>
      <c r="R8" s="411"/>
    </row>
    <row r="9" spans="2:18" s="27" customFormat="1" ht="36">
      <c r="B9" s="228" t="s">
        <v>449</v>
      </c>
      <c r="C9" s="229" t="s">
        <v>450</v>
      </c>
      <c r="D9" s="409" t="s">
        <v>152</v>
      </c>
      <c r="E9" s="410"/>
      <c r="F9" s="410"/>
      <c r="G9" s="410"/>
      <c r="H9" s="410"/>
      <c r="I9" s="410"/>
      <c r="J9" s="410"/>
      <c r="K9" s="410"/>
      <c r="L9" s="410"/>
      <c r="M9" s="410"/>
      <c r="N9" s="410"/>
      <c r="O9" s="410"/>
      <c r="P9" s="410"/>
      <c r="Q9" s="410"/>
      <c r="R9" s="411"/>
    </row>
    <row r="10" spans="2:18" s="7" customFormat="1">
      <c r="B10" s="55"/>
      <c r="C10" s="42"/>
      <c r="D10" s="17"/>
      <c r="E10" s="17"/>
      <c r="F10" s="17"/>
      <c r="G10" s="17"/>
      <c r="H10" s="17"/>
      <c r="I10" s="17"/>
      <c r="J10" s="49"/>
    </row>
    <row r="11" spans="2:18" s="7" customFormat="1" ht="13.8">
      <c r="B11" s="100" t="s">
        <v>153</v>
      </c>
      <c r="C11" s="42"/>
      <c r="D11" s="17"/>
      <c r="E11" s="17"/>
      <c r="F11" s="17"/>
      <c r="G11" s="17"/>
      <c r="H11" s="17"/>
      <c r="I11" s="17"/>
      <c r="J11" s="17"/>
    </row>
    <row r="12" spans="2:18" s="7" customFormat="1">
      <c r="B12" s="55"/>
      <c r="C12" s="42"/>
      <c r="D12" s="17"/>
      <c r="E12" s="17"/>
      <c r="F12" s="17"/>
      <c r="G12" s="17"/>
      <c r="H12" s="17"/>
      <c r="I12" s="17"/>
      <c r="J12" s="17"/>
    </row>
    <row r="13" spans="2:18" s="107" customFormat="1" ht="13.8">
      <c r="B13" s="112" t="s">
        <v>154</v>
      </c>
      <c r="C13" s="57"/>
      <c r="D13" s="51"/>
      <c r="E13" s="51"/>
      <c r="F13" s="51"/>
      <c r="G13" s="51"/>
      <c r="H13" s="51"/>
      <c r="I13" s="51"/>
      <c r="J13" s="50"/>
      <c r="K13" s="50"/>
      <c r="L13" s="50"/>
      <c r="M13" s="50"/>
      <c r="N13" s="50"/>
      <c r="O13" s="50"/>
      <c r="P13" s="50"/>
      <c r="Q13" s="50"/>
      <c r="R13" s="50"/>
    </row>
    <row r="14" spans="2:18" s="107" customFormat="1" ht="13.8">
      <c r="B14" s="110"/>
      <c r="C14" s="105"/>
      <c r="D14" s="106"/>
      <c r="E14" s="106"/>
      <c r="F14" s="106"/>
      <c r="G14" s="106"/>
      <c r="H14" s="106"/>
      <c r="I14" s="106"/>
    </row>
    <row r="15" spans="2:18" s="107" customFormat="1" ht="13.8">
      <c r="B15" s="344" t="s">
        <v>451</v>
      </c>
      <c r="C15" s="105"/>
      <c r="D15" s="106"/>
      <c r="E15" s="106"/>
      <c r="F15" s="106"/>
      <c r="G15" s="106"/>
      <c r="H15" s="106"/>
      <c r="I15" s="106"/>
    </row>
    <row r="16" spans="2:18" s="14" customFormat="1" ht="12">
      <c r="B16" s="98" t="s">
        <v>155</v>
      </c>
      <c r="C16" s="44"/>
      <c r="D16" s="20"/>
      <c r="E16" s="20"/>
      <c r="F16" s="20"/>
      <c r="G16" s="20"/>
      <c r="H16" s="20"/>
      <c r="I16" s="20"/>
    </row>
    <row r="17" spans="2:18" s="14" customFormat="1" ht="12">
      <c r="B17" s="98"/>
      <c r="C17" s="220"/>
      <c r="D17" s="20"/>
      <c r="E17" s="20"/>
      <c r="F17" s="20"/>
      <c r="G17" s="20"/>
      <c r="H17" s="20"/>
      <c r="I17" s="20"/>
    </row>
    <row r="18" spans="2:18" s="7" customFormat="1" ht="60" customHeight="1">
      <c r="B18" s="99" t="s">
        <v>156</v>
      </c>
      <c r="C18" s="60"/>
      <c r="D18" s="21"/>
      <c r="E18" s="21"/>
      <c r="F18" s="21"/>
      <c r="G18" s="70" t="s">
        <v>8</v>
      </c>
      <c r="H18" s="70" t="s">
        <v>161</v>
      </c>
      <c r="I18" s="70" t="s">
        <v>162</v>
      </c>
      <c r="J18" s="70" t="s">
        <v>160</v>
      </c>
      <c r="K18" s="42"/>
      <c r="L18" s="42"/>
      <c r="M18" s="342" t="s">
        <v>444</v>
      </c>
      <c r="Q18" s="22"/>
    </row>
    <row r="19" spans="2:18" s="7" customFormat="1" ht="12">
      <c r="B19" s="150" t="s">
        <v>157</v>
      </c>
      <c r="C19" s="151"/>
      <c r="D19" s="152"/>
      <c r="E19" s="152"/>
      <c r="F19" s="152"/>
      <c r="G19" s="141">
        <v>0.5</v>
      </c>
      <c r="H19" s="142">
        <v>0.25</v>
      </c>
      <c r="I19" s="142">
        <v>0</v>
      </c>
      <c r="J19" s="142">
        <v>0</v>
      </c>
      <c r="L19" s="67" t="s">
        <v>164</v>
      </c>
      <c r="M19" s="128">
        <f>G20</f>
        <v>0.5</v>
      </c>
      <c r="N19" s="23"/>
      <c r="Q19" s="5"/>
    </row>
    <row r="20" spans="2:18" s="7" customFormat="1" ht="12">
      <c r="B20" s="150" t="s">
        <v>158</v>
      </c>
      <c r="C20" s="151"/>
      <c r="D20" s="152"/>
      <c r="E20" s="152"/>
      <c r="F20" s="152"/>
      <c r="G20" s="141">
        <v>0.5</v>
      </c>
      <c r="H20" s="142">
        <v>0.1</v>
      </c>
      <c r="I20" s="142">
        <v>0.1</v>
      </c>
      <c r="J20" s="142">
        <v>0</v>
      </c>
      <c r="L20" s="67" t="s">
        <v>165</v>
      </c>
      <c r="M20" s="128">
        <f>H23</f>
        <v>0.35</v>
      </c>
      <c r="N20" s="23"/>
      <c r="Q20" s="5"/>
    </row>
    <row r="21" spans="2:18" s="7" customFormat="1" ht="12">
      <c r="B21" s="150" t="s">
        <v>159</v>
      </c>
      <c r="C21" s="151"/>
      <c r="D21" s="152"/>
      <c r="E21" s="152"/>
      <c r="F21" s="152"/>
      <c r="G21" s="141">
        <v>0</v>
      </c>
      <c r="H21" s="142">
        <v>0</v>
      </c>
      <c r="I21" s="142">
        <v>0</v>
      </c>
      <c r="J21" s="142">
        <v>0</v>
      </c>
      <c r="L21" s="67" t="s">
        <v>166</v>
      </c>
      <c r="M21" s="128">
        <f>I23</f>
        <v>0.1</v>
      </c>
      <c r="N21" s="23"/>
      <c r="Q21" s="5"/>
    </row>
    <row r="22" spans="2:18" s="7" customFormat="1" ht="12">
      <c r="B22" s="150" t="s">
        <v>160</v>
      </c>
      <c r="C22" s="151"/>
      <c r="D22" s="152"/>
      <c r="E22" s="152"/>
      <c r="F22" s="152"/>
      <c r="G22" s="141">
        <v>0</v>
      </c>
      <c r="H22" s="142">
        <v>0</v>
      </c>
      <c r="I22" s="142">
        <v>0</v>
      </c>
      <c r="J22" s="142">
        <v>0</v>
      </c>
    </row>
    <row r="23" spans="2:18" s="7" customFormat="1" ht="12">
      <c r="B23" s="62"/>
      <c r="C23" s="63"/>
      <c r="F23" s="64" t="s">
        <v>163</v>
      </c>
      <c r="G23" s="143">
        <f>SUM(G19:G22)</f>
        <v>1</v>
      </c>
      <c r="H23" s="144">
        <f>SUM(H19:H22)</f>
        <v>0.35</v>
      </c>
      <c r="I23" s="144">
        <f>SUM(I19:I22)</f>
        <v>0.1</v>
      </c>
      <c r="J23" s="144">
        <f>SUM(J19:J22)</f>
        <v>0</v>
      </c>
    </row>
    <row r="24" spans="2:18" s="7" customFormat="1" ht="12">
      <c r="B24" s="62"/>
      <c r="C24" s="63"/>
      <c r="D24" s="25"/>
      <c r="E24" s="25"/>
      <c r="F24" s="65"/>
      <c r="G24" s="71"/>
      <c r="H24" s="71"/>
      <c r="I24" s="71"/>
      <c r="J24" s="71"/>
      <c r="K24" s="26"/>
    </row>
    <row r="25" spans="2:18" s="7" customFormat="1" ht="60" customHeight="1">
      <c r="B25" s="99" t="s">
        <v>167</v>
      </c>
      <c r="C25" s="60"/>
      <c r="D25" s="21"/>
      <c r="E25" s="21"/>
      <c r="F25" s="61"/>
      <c r="G25" s="70" t="str">
        <f>G18</f>
        <v>Total</v>
      </c>
      <c r="H25" s="70" t="str">
        <f>H18</f>
        <v>Personnes racisées, noires ou de couleur</v>
      </c>
      <c r="I25" s="70" t="str">
        <f>I18</f>
        <v>Autochtones</v>
      </c>
      <c r="J25" s="70" t="str">
        <f>J18</f>
        <v>Information non collectée/Préfère ne pas fournir</v>
      </c>
      <c r="K25" s="26"/>
      <c r="L25" s="71"/>
      <c r="M25" s="342" t="s">
        <v>445</v>
      </c>
      <c r="N25" s="26"/>
      <c r="Q25" s="22"/>
    </row>
    <row r="26" spans="2:18" s="7" customFormat="1" ht="12">
      <c r="B26" s="150" t="s">
        <v>157</v>
      </c>
      <c r="C26" s="151"/>
      <c r="D26" s="152"/>
      <c r="E26" s="152"/>
      <c r="F26" s="153"/>
      <c r="G26" s="145">
        <v>1</v>
      </c>
      <c r="H26" s="146">
        <v>0</v>
      </c>
      <c r="I26" s="146">
        <v>0</v>
      </c>
      <c r="J26" s="146">
        <v>0</v>
      </c>
      <c r="K26" s="26"/>
      <c r="L26" s="67" t="str">
        <f>L19</f>
        <v>% de femmes</v>
      </c>
      <c r="M26" s="128">
        <f>IFERROR(G27/G30,"")</f>
        <v>0.33333333333333331</v>
      </c>
      <c r="N26" s="23"/>
      <c r="Q26" s="5"/>
    </row>
    <row r="27" spans="2:18" s="7" customFormat="1" ht="12">
      <c r="B27" s="150" t="s">
        <v>158</v>
      </c>
      <c r="C27" s="151"/>
      <c r="D27" s="152"/>
      <c r="E27" s="152"/>
      <c r="F27" s="153"/>
      <c r="G27" s="145">
        <v>2</v>
      </c>
      <c r="H27" s="146">
        <v>1</v>
      </c>
      <c r="I27" s="146">
        <v>1</v>
      </c>
      <c r="J27" s="146">
        <v>0</v>
      </c>
      <c r="K27" s="26"/>
      <c r="L27" s="67" t="str">
        <f>L20</f>
        <v>% de minorités visibles</v>
      </c>
      <c r="M27" s="128">
        <f>IFERROR(H30/G30,"")</f>
        <v>0.16666666666666666</v>
      </c>
      <c r="N27" s="23"/>
      <c r="Q27" s="5"/>
    </row>
    <row r="28" spans="2:18" s="7" customFormat="1" ht="12">
      <c r="B28" s="150" t="s">
        <v>159</v>
      </c>
      <c r="C28" s="151"/>
      <c r="D28" s="152"/>
      <c r="E28" s="152"/>
      <c r="F28" s="153"/>
      <c r="G28" s="145">
        <v>3</v>
      </c>
      <c r="H28" s="146">
        <v>0</v>
      </c>
      <c r="I28" s="146">
        <v>0</v>
      </c>
      <c r="J28" s="146">
        <v>0</v>
      </c>
      <c r="K28" s="26"/>
      <c r="L28" s="67" t="str">
        <f>L21</f>
        <v>% d’Autochtones</v>
      </c>
      <c r="M28" s="128">
        <f>IFERROR(I30/G30,"")</f>
        <v>0.16666666666666666</v>
      </c>
      <c r="N28" s="23"/>
      <c r="Q28" s="5"/>
    </row>
    <row r="29" spans="2:18" s="7" customFormat="1" ht="12">
      <c r="B29" s="150" t="s">
        <v>160</v>
      </c>
      <c r="C29" s="151"/>
      <c r="D29" s="152"/>
      <c r="E29" s="152"/>
      <c r="F29" s="153"/>
      <c r="G29" s="145">
        <v>0</v>
      </c>
      <c r="H29" s="146">
        <v>0</v>
      </c>
      <c r="I29" s="146">
        <v>0</v>
      </c>
      <c r="J29" s="146">
        <v>0</v>
      </c>
      <c r="K29" s="26"/>
    </row>
    <row r="30" spans="2:18" s="7" customFormat="1" ht="12">
      <c r="B30" s="62"/>
      <c r="C30" s="63"/>
      <c r="F30" s="64" t="s">
        <v>9</v>
      </c>
      <c r="G30" s="147">
        <f>SUM(G26:G29)</f>
        <v>6</v>
      </c>
      <c r="H30" s="148">
        <f>SUM(H26:H29)</f>
        <v>1</v>
      </c>
      <c r="I30" s="148">
        <f>SUM(I26:I29)</f>
        <v>1</v>
      </c>
      <c r="J30" s="149">
        <f>SUM(J26:J29)</f>
        <v>0</v>
      </c>
      <c r="K30" s="26"/>
      <c r="L30" s="26"/>
      <c r="M30" s="26"/>
      <c r="N30" s="26"/>
      <c r="Q30" s="26"/>
    </row>
    <row r="31" spans="2:18" s="7" customFormat="1" ht="18.75" customHeight="1">
      <c r="B31" s="62"/>
      <c r="C31" s="63"/>
      <c r="D31" s="25"/>
      <c r="E31" s="25"/>
      <c r="F31" s="25"/>
      <c r="G31" s="26"/>
      <c r="H31" s="26"/>
      <c r="I31" s="26"/>
      <c r="J31" s="26"/>
      <c r="K31" s="26"/>
      <c r="L31" s="26"/>
      <c r="M31" s="26"/>
      <c r="N31" s="26"/>
      <c r="Q31" s="26"/>
    </row>
    <row r="32" spans="2:18" s="108" customFormat="1" ht="13.8">
      <c r="B32" s="112" t="s">
        <v>168</v>
      </c>
      <c r="C32" s="57"/>
      <c r="D32" s="51"/>
      <c r="E32" s="51"/>
      <c r="F32" s="51"/>
      <c r="G32" s="51"/>
      <c r="H32" s="51"/>
      <c r="I32" s="51"/>
      <c r="J32" s="50"/>
      <c r="K32" s="50"/>
      <c r="L32" s="50"/>
      <c r="M32" s="50"/>
      <c r="N32" s="50"/>
      <c r="O32" s="50"/>
      <c r="P32" s="50"/>
      <c r="Q32" s="50"/>
      <c r="R32" s="50"/>
    </row>
    <row r="33" spans="2:37" s="7" customFormat="1" ht="12">
      <c r="B33" s="59"/>
      <c r="C33" s="54"/>
      <c r="D33" s="19"/>
      <c r="E33" s="19"/>
      <c r="F33" s="19"/>
      <c r="G33" s="19"/>
      <c r="H33" s="19"/>
      <c r="I33" s="19"/>
      <c r="J33" s="16"/>
      <c r="K33" s="16"/>
      <c r="M33" s="16"/>
      <c r="N33" s="16"/>
      <c r="Q33" s="16"/>
      <c r="R33" s="16"/>
      <c r="U33" s="32" t="s">
        <v>180</v>
      </c>
      <c r="AD33" s="32" t="s">
        <v>184</v>
      </c>
    </row>
    <row r="34" spans="2:37" s="7" customFormat="1" ht="61.5" customHeight="1">
      <c r="B34" s="323" t="s">
        <v>169</v>
      </c>
      <c r="C34" s="41"/>
      <c r="D34" s="19"/>
      <c r="E34" s="19"/>
      <c r="F34" s="19"/>
      <c r="G34" s="70" t="str">
        <f>G18</f>
        <v>Total</v>
      </c>
      <c r="H34" s="70" t="str">
        <f>H18</f>
        <v>Personnes racisées, noires ou de couleur</v>
      </c>
      <c r="I34" s="70" t="str">
        <f>I18</f>
        <v>Autochtones</v>
      </c>
      <c r="J34" s="70" t="str">
        <f>J18</f>
        <v>Information non collectée/Préfère ne pas fournir</v>
      </c>
      <c r="L34" s="42"/>
      <c r="M34" s="70" t="s">
        <v>176</v>
      </c>
      <c r="N34" s="70" t="s">
        <v>177</v>
      </c>
      <c r="O34" s="70" t="s">
        <v>178</v>
      </c>
      <c r="P34" s="70" t="s">
        <v>179</v>
      </c>
      <c r="Q34" s="20"/>
      <c r="U34" s="44" t="s">
        <v>181</v>
      </c>
      <c r="V34" s="41"/>
      <c r="W34" s="41"/>
      <c r="X34" s="54"/>
      <c r="Y34" s="70" t="s">
        <v>8</v>
      </c>
      <c r="Z34" s="70" t="str">
        <f>H18</f>
        <v>Personnes racisées, noires ou de couleur</v>
      </c>
      <c r="AA34" s="70" t="str">
        <f>I18</f>
        <v>Autochtones</v>
      </c>
      <c r="AB34" s="70" t="str">
        <f>J18</f>
        <v>Information non collectée/Préfère ne pas fournir</v>
      </c>
      <c r="AC34" s="42"/>
      <c r="AD34" s="44" t="s">
        <v>169</v>
      </c>
      <c r="AE34" s="41"/>
      <c r="AF34" s="54"/>
      <c r="AG34" s="54"/>
      <c r="AH34" s="70" t="str">
        <f>Y34</f>
        <v>Total</v>
      </c>
      <c r="AI34" s="70" t="str">
        <f t="shared" ref="AI34:AK34" si="0">Z34</f>
        <v>Personnes racisées, noires ou de couleur</v>
      </c>
      <c r="AJ34" s="70" t="str">
        <f t="shared" si="0"/>
        <v>Autochtones</v>
      </c>
      <c r="AK34" s="70" t="str">
        <f t="shared" si="0"/>
        <v>Information non collectée/Préfère ne pas fournir</v>
      </c>
    </row>
    <row r="35" spans="2:37" s="7" customFormat="1" ht="12">
      <c r="B35" s="397" t="str">
        <f>B26</f>
        <v>Hommes</v>
      </c>
      <c r="C35" s="161" t="s">
        <v>170</v>
      </c>
      <c r="D35" s="162"/>
      <c r="E35" s="162"/>
      <c r="F35" s="163"/>
      <c r="G35" s="154">
        <v>2</v>
      </c>
      <c r="H35" s="155">
        <v>0</v>
      </c>
      <c r="I35" s="155">
        <v>0</v>
      </c>
      <c r="J35" s="155">
        <v>0</v>
      </c>
      <c r="L35" s="67" t="str">
        <f>L19</f>
        <v>% de femmes</v>
      </c>
      <c r="M35" s="128">
        <f>IFERROR(G46/G60,"")</f>
        <v>0.2857142857142857</v>
      </c>
      <c r="N35" s="128">
        <f>IFERROR((G41+G42)/(G35+G36+G41+G42+G47+G48+G53+G54),"")</f>
        <v>0.25</v>
      </c>
      <c r="O35" s="128">
        <f>IFERROR(G43/(G43+G37+G49+G55),"")</f>
        <v>0.33333333333333331</v>
      </c>
      <c r="P35" s="128">
        <f>IFERROR((G44+G45)/(G38+G39+G44+G45+G50+G51+G56+G57),"")</f>
        <v>0.33333333333333331</v>
      </c>
      <c r="Q35" s="5"/>
      <c r="U35" s="403" t="str">
        <f>B35</f>
        <v>Hommes</v>
      </c>
      <c r="V35" s="188" t="s">
        <v>170</v>
      </c>
      <c r="W35" s="188"/>
      <c r="X35" s="189"/>
      <c r="Y35" s="186">
        <f t="shared" ref="Y35:Y58" si="1">IFERROR(G35/$G$60, "")</f>
        <v>0.14285714285714285</v>
      </c>
      <c r="Z35" s="186">
        <f t="shared" ref="Z35:Z58" si="2">IFERROR(H35/$G$60, "")</f>
        <v>0</v>
      </c>
      <c r="AA35" s="186">
        <f t="shared" ref="AA35:AA58" si="3">IFERROR(I35/$G$60, "")</f>
        <v>0</v>
      </c>
      <c r="AB35" s="186">
        <f t="shared" ref="AB35:AB58" si="4">IFERROR(J35/$G$60, "")</f>
        <v>0</v>
      </c>
      <c r="AC35" s="42"/>
      <c r="AD35" s="403" t="str">
        <f>U35</f>
        <v>Hommes</v>
      </c>
      <c r="AE35" s="188" t="str">
        <f>V35</f>
        <v>Direction de la société et des investissements 
(associés et cadres de niveau C)</v>
      </c>
      <c r="AF35" s="189"/>
      <c r="AG35" s="189"/>
      <c r="AH35" s="186">
        <f t="shared" ref="AH35:AK40" si="5">IFERROR(G35/G$40,0)</f>
        <v>0.2857142857142857</v>
      </c>
      <c r="AI35" s="186">
        <f t="shared" si="5"/>
        <v>0</v>
      </c>
      <c r="AJ35" s="186">
        <f t="shared" si="5"/>
        <v>0</v>
      </c>
      <c r="AK35" s="186">
        <f t="shared" si="5"/>
        <v>0</v>
      </c>
    </row>
    <row r="36" spans="2:37" s="7" customFormat="1" ht="12">
      <c r="B36" s="398"/>
      <c r="C36" s="160" t="s">
        <v>171</v>
      </c>
      <c r="D36" s="111"/>
      <c r="E36" s="111"/>
      <c r="F36" s="164"/>
      <c r="G36" s="154">
        <v>2</v>
      </c>
      <c r="H36" s="155">
        <v>0</v>
      </c>
      <c r="I36" s="155">
        <v>1</v>
      </c>
      <c r="J36" s="155">
        <v>0</v>
      </c>
      <c r="L36" s="67" t="str">
        <f>L20</f>
        <v>% de minorités visibles</v>
      </c>
      <c r="M36" s="128">
        <f>IFERROR(H60/G60,"")</f>
        <v>0.21428571428571427</v>
      </c>
      <c r="N36" s="128">
        <f>IFERROR((H35+H36+H41+H42+H47+H48+H53+H54)/(G35+G36+G41+G42+G47+G48+G53+G54),"")</f>
        <v>0</v>
      </c>
      <c r="O36" s="128">
        <f>IFERROR((H37+H43+H49+H55)/(G37+G43+G49+G55),"")</f>
        <v>1</v>
      </c>
      <c r="P36" s="128">
        <f>IFERROR((H38+H39+H44+H45+H50+H51+H56+H57)/(G38+G39+G44+G45+G50+G51+G56+G57),"")</f>
        <v>0</v>
      </c>
      <c r="Q36" s="5"/>
      <c r="U36" s="404"/>
      <c r="V36" s="190" t="s">
        <v>171</v>
      </c>
      <c r="W36" s="190"/>
      <c r="X36" s="191"/>
      <c r="Y36" s="186">
        <f t="shared" si="1"/>
        <v>0.14285714285714285</v>
      </c>
      <c r="Z36" s="186">
        <f t="shared" si="2"/>
        <v>0</v>
      </c>
      <c r="AA36" s="186">
        <f t="shared" si="3"/>
        <v>7.1428571428571425E-2</v>
      </c>
      <c r="AB36" s="186">
        <f t="shared" si="4"/>
        <v>0</v>
      </c>
      <c r="AC36" s="42"/>
      <c r="AD36" s="404"/>
      <c r="AE36" s="190" t="str">
        <f t="shared" ref="AE36:AE57" si="6">V36</f>
        <v>Spécialistes principaux des investissements</v>
      </c>
      <c r="AF36" s="226"/>
      <c r="AG36" s="191"/>
      <c r="AH36" s="186">
        <f t="shared" si="5"/>
        <v>0.2857142857142857</v>
      </c>
      <c r="AI36" s="186">
        <f t="shared" si="5"/>
        <v>0</v>
      </c>
      <c r="AJ36" s="186">
        <f t="shared" si="5"/>
        <v>1</v>
      </c>
      <c r="AK36" s="186">
        <f t="shared" si="5"/>
        <v>0</v>
      </c>
    </row>
    <row r="37" spans="2:37" s="7" customFormat="1" ht="12">
      <c r="B37" s="398"/>
      <c r="C37" s="160" t="s">
        <v>172</v>
      </c>
      <c r="D37" s="111"/>
      <c r="E37" s="111"/>
      <c r="F37" s="164"/>
      <c r="G37" s="154">
        <v>2</v>
      </c>
      <c r="H37" s="155">
        <v>2</v>
      </c>
      <c r="I37" s="155">
        <v>0</v>
      </c>
      <c r="J37" s="155">
        <v>0</v>
      </c>
      <c r="L37" s="67" t="str">
        <f>L21</f>
        <v>% d’Autochtones</v>
      </c>
      <c r="M37" s="128">
        <f>IFERROR(I60/G60,"")</f>
        <v>0.14285714285714285</v>
      </c>
      <c r="N37" s="128">
        <f>IFERROR((I35+I36+I41+I42+I47+I48+I53+I54)/(G35+G36+G41+G42+G47+G48+G53+G54),"")</f>
        <v>0.25</v>
      </c>
      <c r="O37" s="128">
        <f>IFERROR((I37+I43+I49+I55)/(G37+G43+G49+G55),"")</f>
        <v>0</v>
      </c>
      <c r="P37" s="128">
        <f>IFERROR((I38+I39+I44+I45+I50+I51+I56+I57)/(G38+G39+G44+G45+G50+G51+G56+G57),"")</f>
        <v>0</v>
      </c>
      <c r="Q37" s="5"/>
      <c r="U37" s="404"/>
      <c r="V37" s="190" t="s">
        <v>172</v>
      </c>
      <c r="W37" s="190"/>
      <c r="X37" s="191"/>
      <c r="Y37" s="186">
        <f t="shared" si="1"/>
        <v>0.14285714285714285</v>
      </c>
      <c r="Z37" s="186">
        <f t="shared" si="2"/>
        <v>0.14285714285714285</v>
      </c>
      <c r="AA37" s="186">
        <f t="shared" si="3"/>
        <v>0</v>
      </c>
      <c r="AB37" s="186">
        <f t="shared" si="4"/>
        <v>0</v>
      </c>
      <c r="AC37" s="42"/>
      <c r="AD37" s="404"/>
      <c r="AE37" s="190" t="str">
        <f t="shared" si="6"/>
        <v>Autres spécialistes de l’investissement</v>
      </c>
      <c r="AF37" s="226"/>
      <c r="AG37" s="191"/>
      <c r="AH37" s="186">
        <f t="shared" si="5"/>
        <v>0.2857142857142857</v>
      </c>
      <c r="AI37" s="186">
        <f t="shared" si="5"/>
        <v>1</v>
      </c>
      <c r="AJ37" s="186">
        <f t="shared" si="5"/>
        <v>0</v>
      </c>
      <c r="AK37" s="186">
        <f t="shared" si="5"/>
        <v>0</v>
      </c>
    </row>
    <row r="38" spans="2:37" s="7" customFormat="1" ht="12">
      <c r="B38" s="398"/>
      <c r="C38" s="160" t="s">
        <v>173</v>
      </c>
      <c r="D38" s="111"/>
      <c r="E38" s="111"/>
      <c r="F38" s="164"/>
      <c r="G38" s="154">
        <v>1</v>
      </c>
      <c r="H38" s="155">
        <v>0</v>
      </c>
      <c r="I38" s="155">
        <v>0</v>
      </c>
      <c r="J38" s="155">
        <v>0</v>
      </c>
      <c r="O38" s="23"/>
      <c r="P38" s="5"/>
      <c r="Q38" s="5"/>
      <c r="U38" s="404"/>
      <c r="V38" s="190" t="s">
        <v>173</v>
      </c>
      <c r="W38" s="190"/>
      <c r="X38" s="191"/>
      <c r="Y38" s="186">
        <f t="shared" si="1"/>
        <v>7.1428571428571425E-2</v>
      </c>
      <c r="Z38" s="186">
        <f t="shared" si="2"/>
        <v>0</v>
      </c>
      <c r="AA38" s="186">
        <f t="shared" si="3"/>
        <v>0</v>
      </c>
      <c r="AB38" s="186">
        <f t="shared" si="4"/>
        <v>0</v>
      </c>
      <c r="AC38" s="42"/>
      <c r="AD38" s="404"/>
      <c r="AE38" s="190" t="str">
        <f t="shared" si="6"/>
        <v>Direction des opérations et de l’administration (associés et cadres de niveau C)</v>
      </c>
      <c r="AF38" s="226"/>
      <c r="AG38" s="191"/>
      <c r="AH38" s="186">
        <f t="shared" si="5"/>
        <v>0.14285714285714285</v>
      </c>
      <c r="AI38" s="186">
        <f t="shared" si="5"/>
        <v>0</v>
      </c>
      <c r="AJ38" s="186">
        <f t="shared" si="5"/>
        <v>0</v>
      </c>
      <c r="AK38" s="186">
        <f t="shared" si="5"/>
        <v>0</v>
      </c>
    </row>
    <row r="39" spans="2:37" s="7" customFormat="1">
      <c r="B39" s="398"/>
      <c r="C39" s="160" t="s">
        <v>174</v>
      </c>
      <c r="D39" s="111"/>
      <c r="E39" s="111"/>
      <c r="F39" s="164"/>
      <c r="G39" s="154">
        <v>0</v>
      </c>
      <c r="H39" s="155">
        <v>0</v>
      </c>
      <c r="I39" s="155">
        <v>0</v>
      </c>
      <c r="J39" s="155">
        <v>0</v>
      </c>
      <c r="U39" s="404"/>
      <c r="V39" s="190" t="s">
        <v>182</v>
      </c>
      <c r="W39" s="190"/>
      <c r="X39" s="191"/>
      <c r="Y39" s="186">
        <f t="shared" si="1"/>
        <v>0</v>
      </c>
      <c r="Z39" s="186">
        <f t="shared" si="2"/>
        <v>0</v>
      </c>
      <c r="AA39" s="186">
        <f t="shared" si="3"/>
        <v>0</v>
      </c>
      <c r="AB39" s="186">
        <f t="shared" si="4"/>
        <v>0</v>
      </c>
      <c r="AC39" s="42"/>
      <c r="AD39" s="404"/>
      <c r="AE39" s="190" t="str">
        <f t="shared" si="6"/>
        <v>Autres professionnels de l’exploitation et de l’administration</v>
      </c>
      <c r="AF39" s="226"/>
      <c r="AG39" s="191"/>
      <c r="AH39" s="186">
        <f t="shared" si="5"/>
        <v>0</v>
      </c>
      <c r="AI39" s="186">
        <f t="shared" si="5"/>
        <v>0</v>
      </c>
      <c r="AJ39" s="186">
        <f t="shared" si="5"/>
        <v>0</v>
      </c>
      <c r="AK39" s="186">
        <f t="shared" si="5"/>
        <v>0</v>
      </c>
    </row>
    <row r="40" spans="2:37" s="7" customFormat="1" ht="12">
      <c r="B40" s="399"/>
      <c r="C40" s="165"/>
      <c r="D40" s="166"/>
      <c r="E40" s="166"/>
      <c r="F40" s="167"/>
      <c r="G40" s="156">
        <f>SUM(G35:G39)</f>
        <v>7</v>
      </c>
      <c r="H40" s="157">
        <f>SUM(H35:H39)</f>
        <v>2</v>
      </c>
      <c r="I40" s="157">
        <f>SUM(I35:I39)</f>
        <v>1</v>
      </c>
      <c r="J40" s="157">
        <f>SUM(J35:J39)</f>
        <v>0</v>
      </c>
      <c r="U40" s="405"/>
      <c r="V40" s="192"/>
      <c r="W40" s="192"/>
      <c r="X40" s="193"/>
      <c r="Y40" s="187">
        <f t="shared" si="1"/>
        <v>0.5</v>
      </c>
      <c r="Z40" s="187">
        <f t="shared" si="2"/>
        <v>0.14285714285714285</v>
      </c>
      <c r="AA40" s="187">
        <f t="shared" si="3"/>
        <v>7.1428571428571425E-2</v>
      </c>
      <c r="AB40" s="187">
        <f t="shared" si="4"/>
        <v>0</v>
      </c>
      <c r="AC40" s="42"/>
      <c r="AD40" s="405"/>
      <c r="AE40" s="192"/>
      <c r="AF40" s="227"/>
      <c r="AG40" s="193"/>
      <c r="AH40" s="187">
        <f t="shared" si="5"/>
        <v>1</v>
      </c>
      <c r="AI40" s="187">
        <f t="shared" si="5"/>
        <v>1</v>
      </c>
      <c r="AJ40" s="187">
        <f t="shared" si="5"/>
        <v>1</v>
      </c>
      <c r="AK40" s="187">
        <f t="shared" si="5"/>
        <v>0</v>
      </c>
    </row>
    <row r="41" spans="2:37" s="7" customFormat="1">
      <c r="B41" s="397" t="str">
        <f>B27</f>
        <v>Femmes</v>
      </c>
      <c r="C41" s="161" t="str">
        <f>C35</f>
        <v>Direction de la société et des investissements 
(associés et cadres de niveau C)</v>
      </c>
      <c r="D41" s="162"/>
      <c r="E41" s="162"/>
      <c r="F41" s="163"/>
      <c r="G41" s="154">
        <v>1</v>
      </c>
      <c r="H41" s="155">
        <v>0</v>
      </c>
      <c r="I41" s="155">
        <v>1</v>
      </c>
      <c r="J41" s="155">
        <v>1</v>
      </c>
      <c r="U41" s="403" t="str">
        <f>B41</f>
        <v>Femmes</v>
      </c>
      <c r="V41" s="188" t="str">
        <f>V35</f>
        <v>Direction de la société et des investissements 
(associés et cadres de niveau C)</v>
      </c>
      <c r="W41" s="188"/>
      <c r="X41" s="189"/>
      <c r="Y41" s="186">
        <f t="shared" si="1"/>
        <v>7.1428571428571425E-2</v>
      </c>
      <c r="Z41" s="186">
        <f t="shared" si="2"/>
        <v>0</v>
      </c>
      <c r="AA41" s="186">
        <f t="shared" si="3"/>
        <v>7.1428571428571425E-2</v>
      </c>
      <c r="AB41" s="186">
        <f t="shared" si="4"/>
        <v>7.1428571428571425E-2</v>
      </c>
      <c r="AC41" s="42"/>
      <c r="AD41" s="403" t="str">
        <f>U41</f>
        <v>Femmes</v>
      </c>
      <c r="AE41" s="188" t="str">
        <f t="shared" si="6"/>
        <v>Direction de la société et des investissements 
(associés et cadres de niveau C)</v>
      </c>
      <c r="AF41" s="225"/>
      <c r="AG41" s="189"/>
      <c r="AH41" s="186">
        <f t="shared" ref="AH41:AK46" si="7">IFERROR(G41/G$46,0)</f>
        <v>0.25</v>
      </c>
      <c r="AI41" s="186">
        <f t="shared" si="7"/>
        <v>0</v>
      </c>
      <c r="AJ41" s="186">
        <f t="shared" si="7"/>
        <v>1</v>
      </c>
      <c r="AK41" s="186">
        <f t="shared" si="7"/>
        <v>0.5</v>
      </c>
    </row>
    <row r="42" spans="2:37" s="7" customFormat="1">
      <c r="B42" s="398"/>
      <c r="C42" s="160" t="s">
        <v>5</v>
      </c>
      <c r="D42" s="111"/>
      <c r="E42" s="111"/>
      <c r="F42" s="164"/>
      <c r="G42" s="154">
        <v>1</v>
      </c>
      <c r="H42" s="155">
        <v>0</v>
      </c>
      <c r="I42" s="155">
        <v>0</v>
      </c>
      <c r="J42" s="155">
        <v>1</v>
      </c>
      <c r="U42" s="404"/>
      <c r="V42" s="190" t="s">
        <v>5</v>
      </c>
      <c r="W42" s="190"/>
      <c r="X42" s="191"/>
      <c r="Y42" s="186">
        <f t="shared" si="1"/>
        <v>7.1428571428571425E-2</v>
      </c>
      <c r="Z42" s="186">
        <f t="shared" si="2"/>
        <v>0</v>
      </c>
      <c r="AA42" s="186">
        <f t="shared" si="3"/>
        <v>0</v>
      </c>
      <c r="AB42" s="186">
        <f t="shared" si="4"/>
        <v>7.1428571428571425E-2</v>
      </c>
      <c r="AC42" s="42"/>
      <c r="AD42" s="404"/>
      <c r="AE42" s="190" t="str">
        <f t="shared" si="6"/>
        <v>Senior Investment Professionals</v>
      </c>
      <c r="AF42" s="226"/>
      <c r="AG42" s="191"/>
      <c r="AH42" s="186">
        <f t="shared" si="7"/>
        <v>0.25</v>
      </c>
      <c r="AI42" s="186">
        <f t="shared" si="7"/>
        <v>0</v>
      </c>
      <c r="AJ42" s="186">
        <f t="shared" si="7"/>
        <v>0</v>
      </c>
      <c r="AK42" s="186">
        <f t="shared" si="7"/>
        <v>0.5</v>
      </c>
    </row>
    <row r="43" spans="2:37" s="7" customFormat="1">
      <c r="B43" s="398"/>
      <c r="C43" s="160" t="str">
        <f>C37</f>
        <v>Autres spécialistes de l’investissement</v>
      </c>
      <c r="D43" s="111"/>
      <c r="E43" s="111"/>
      <c r="F43" s="164"/>
      <c r="G43" s="154">
        <v>1</v>
      </c>
      <c r="H43" s="155">
        <v>1</v>
      </c>
      <c r="I43" s="155">
        <v>0</v>
      </c>
      <c r="J43" s="155">
        <v>0</v>
      </c>
      <c r="U43" s="404"/>
      <c r="V43" s="190" t="str">
        <f>V37</f>
        <v>Autres spécialistes de l’investissement</v>
      </c>
      <c r="W43" s="190"/>
      <c r="X43" s="191"/>
      <c r="Y43" s="186">
        <f t="shared" si="1"/>
        <v>7.1428571428571425E-2</v>
      </c>
      <c r="Z43" s="186">
        <f t="shared" si="2"/>
        <v>7.1428571428571425E-2</v>
      </c>
      <c r="AA43" s="186">
        <f t="shared" si="3"/>
        <v>0</v>
      </c>
      <c r="AB43" s="186">
        <f t="shared" si="4"/>
        <v>0</v>
      </c>
      <c r="AC43" s="42"/>
      <c r="AD43" s="404"/>
      <c r="AE43" s="190" t="str">
        <f t="shared" si="6"/>
        <v>Autres spécialistes de l’investissement</v>
      </c>
      <c r="AF43" s="226"/>
      <c r="AG43" s="191"/>
      <c r="AH43" s="186">
        <f t="shared" si="7"/>
        <v>0.25</v>
      </c>
      <c r="AI43" s="186">
        <f t="shared" si="7"/>
        <v>1</v>
      </c>
      <c r="AJ43" s="186">
        <f t="shared" si="7"/>
        <v>0</v>
      </c>
      <c r="AK43" s="186">
        <f t="shared" si="7"/>
        <v>0</v>
      </c>
    </row>
    <row r="44" spans="2:37" s="7" customFormat="1">
      <c r="B44" s="398"/>
      <c r="C44" s="160" t="str">
        <f>C38</f>
        <v>Direction des opérations et de l’administration (associés et cadres de niveau C)</v>
      </c>
      <c r="D44" s="111"/>
      <c r="E44" s="111"/>
      <c r="F44" s="164"/>
      <c r="G44" s="154">
        <v>1</v>
      </c>
      <c r="H44" s="155">
        <v>0</v>
      </c>
      <c r="I44" s="155">
        <v>0</v>
      </c>
      <c r="J44" s="155">
        <v>0</v>
      </c>
      <c r="U44" s="404"/>
      <c r="V44" s="190" t="str">
        <f>V38</f>
        <v>Direction des opérations et de l’administration (associés et cadres de niveau C)</v>
      </c>
      <c r="W44" s="190"/>
      <c r="X44" s="191"/>
      <c r="Y44" s="186">
        <f t="shared" si="1"/>
        <v>7.1428571428571425E-2</v>
      </c>
      <c r="Z44" s="186">
        <f t="shared" si="2"/>
        <v>0</v>
      </c>
      <c r="AA44" s="186">
        <f t="shared" si="3"/>
        <v>0</v>
      </c>
      <c r="AB44" s="186">
        <f t="shared" si="4"/>
        <v>0</v>
      </c>
      <c r="AC44" s="42"/>
      <c r="AD44" s="404"/>
      <c r="AE44" s="190" t="str">
        <f t="shared" si="6"/>
        <v>Direction des opérations et de l’administration (associés et cadres de niveau C)</v>
      </c>
      <c r="AF44" s="226"/>
      <c r="AG44" s="191"/>
      <c r="AH44" s="186">
        <f t="shared" si="7"/>
        <v>0.25</v>
      </c>
      <c r="AI44" s="186">
        <f t="shared" si="7"/>
        <v>0</v>
      </c>
      <c r="AJ44" s="186">
        <f t="shared" si="7"/>
        <v>0</v>
      </c>
      <c r="AK44" s="186">
        <f t="shared" si="7"/>
        <v>0</v>
      </c>
    </row>
    <row r="45" spans="2:37" s="7" customFormat="1">
      <c r="B45" s="398"/>
      <c r="C45" s="160" t="str">
        <f>C39</f>
        <v>Autres professionnel.les de l’exploitation et de l’administration</v>
      </c>
      <c r="D45" s="111"/>
      <c r="E45" s="111"/>
      <c r="F45" s="164"/>
      <c r="G45" s="154">
        <v>0</v>
      </c>
      <c r="H45" s="155">
        <v>0</v>
      </c>
      <c r="I45" s="155">
        <v>0</v>
      </c>
      <c r="J45" s="155">
        <v>0</v>
      </c>
      <c r="U45" s="404"/>
      <c r="V45" s="190" t="str">
        <f>V39</f>
        <v>Autres professionnels de l’exploitation et de l’administration</v>
      </c>
      <c r="W45" s="190"/>
      <c r="X45" s="191"/>
      <c r="Y45" s="186">
        <f t="shared" si="1"/>
        <v>0</v>
      </c>
      <c r="Z45" s="186">
        <f t="shared" si="2"/>
        <v>0</v>
      </c>
      <c r="AA45" s="186">
        <f t="shared" si="3"/>
        <v>0</v>
      </c>
      <c r="AB45" s="186">
        <f t="shared" si="4"/>
        <v>0</v>
      </c>
      <c r="AC45" s="42"/>
      <c r="AD45" s="404"/>
      <c r="AE45" s="190" t="str">
        <f t="shared" si="6"/>
        <v>Autres professionnels de l’exploitation et de l’administration</v>
      </c>
      <c r="AF45" s="226"/>
      <c r="AG45" s="191"/>
      <c r="AH45" s="186">
        <f t="shared" si="7"/>
        <v>0</v>
      </c>
      <c r="AI45" s="186">
        <f t="shared" si="7"/>
        <v>0</v>
      </c>
      <c r="AJ45" s="186">
        <f t="shared" si="7"/>
        <v>0</v>
      </c>
      <c r="AK45" s="186">
        <f t="shared" si="7"/>
        <v>0</v>
      </c>
    </row>
    <row r="46" spans="2:37" s="7" customFormat="1" ht="12">
      <c r="B46" s="399"/>
      <c r="C46" s="165"/>
      <c r="D46" s="166"/>
      <c r="E46" s="166"/>
      <c r="F46" s="167"/>
      <c r="G46" s="156">
        <f>SUM(G41:G45)</f>
        <v>4</v>
      </c>
      <c r="H46" s="157">
        <f t="shared" ref="H46:J46" si="8">SUM(H41:H45)</f>
        <v>1</v>
      </c>
      <c r="I46" s="157">
        <f t="shared" ref="I46" si="9">SUM(I41:I45)</f>
        <v>1</v>
      </c>
      <c r="J46" s="157">
        <f t="shared" si="8"/>
        <v>2</v>
      </c>
      <c r="U46" s="405"/>
      <c r="V46" s="192"/>
      <c r="W46" s="192"/>
      <c r="X46" s="193"/>
      <c r="Y46" s="187">
        <f t="shared" si="1"/>
        <v>0.2857142857142857</v>
      </c>
      <c r="Z46" s="187">
        <f t="shared" si="2"/>
        <v>7.1428571428571425E-2</v>
      </c>
      <c r="AA46" s="187">
        <f t="shared" si="3"/>
        <v>7.1428571428571425E-2</v>
      </c>
      <c r="AB46" s="187">
        <f t="shared" si="4"/>
        <v>0.14285714285714285</v>
      </c>
      <c r="AC46" s="42"/>
      <c r="AD46" s="405"/>
      <c r="AE46" s="192"/>
      <c r="AF46" s="227"/>
      <c r="AG46" s="193"/>
      <c r="AH46" s="187">
        <f t="shared" si="7"/>
        <v>1</v>
      </c>
      <c r="AI46" s="187">
        <f t="shared" si="7"/>
        <v>1</v>
      </c>
      <c r="AJ46" s="187">
        <f t="shared" si="7"/>
        <v>1</v>
      </c>
      <c r="AK46" s="187">
        <f t="shared" si="7"/>
        <v>1</v>
      </c>
    </row>
    <row r="47" spans="2:37" s="7" customFormat="1">
      <c r="B47" s="397" t="str">
        <f>B28</f>
        <v>Non binaires</v>
      </c>
      <c r="C47" s="161" t="str">
        <f>C35</f>
        <v>Direction de la société et des investissements 
(associés et cadres de niveau C)</v>
      </c>
      <c r="D47" s="162"/>
      <c r="E47" s="162"/>
      <c r="F47" s="163"/>
      <c r="G47" s="154">
        <v>0</v>
      </c>
      <c r="H47" s="155">
        <v>0</v>
      </c>
      <c r="I47" s="155">
        <v>0</v>
      </c>
      <c r="J47" s="155">
        <v>0</v>
      </c>
      <c r="U47" s="403" t="str">
        <f>B47</f>
        <v>Non binaires</v>
      </c>
      <c r="V47" s="188" t="str">
        <f>V35</f>
        <v>Direction de la société et des investissements 
(associés et cadres de niveau C)</v>
      </c>
      <c r="W47" s="188"/>
      <c r="X47" s="189"/>
      <c r="Y47" s="186">
        <f t="shared" si="1"/>
        <v>0</v>
      </c>
      <c r="Z47" s="186">
        <f t="shared" si="2"/>
        <v>0</v>
      </c>
      <c r="AA47" s="186">
        <f t="shared" si="3"/>
        <v>0</v>
      </c>
      <c r="AB47" s="186">
        <f t="shared" si="4"/>
        <v>0</v>
      </c>
      <c r="AC47" s="42"/>
      <c r="AD47" s="403" t="str">
        <f>U47</f>
        <v>Non binaires</v>
      </c>
      <c r="AE47" s="188" t="str">
        <f t="shared" si="6"/>
        <v>Direction de la société et des investissements 
(associés et cadres de niveau C)</v>
      </c>
      <c r="AF47" s="225"/>
      <c r="AG47" s="189"/>
      <c r="AH47" s="186">
        <f t="shared" ref="AH47:AK52" si="10">IFERROR(G47/G$52,0)</f>
        <v>0</v>
      </c>
      <c r="AI47" s="186">
        <f t="shared" si="10"/>
        <v>0</v>
      </c>
      <c r="AJ47" s="186">
        <f t="shared" si="10"/>
        <v>0</v>
      </c>
      <c r="AK47" s="186">
        <f t="shared" si="10"/>
        <v>0</v>
      </c>
    </row>
    <row r="48" spans="2:37" s="7" customFormat="1">
      <c r="B48" s="398"/>
      <c r="C48" s="160" t="s">
        <v>5</v>
      </c>
      <c r="D48" s="111"/>
      <c r="E48" s="111"/>
      <c r="F48" s="164"/>
      <c r="G48" s="154">
        <v>0</v>
      </c>
      <c r="H48" s="155">
        <v>0</v>
      </c>
      <c r="I48" s="155">
        <v>0</v>
      </c>
      <c r="J48" s="155">
        <v>0</v>
      </c>
      <c r="U48" s="404"/>
      <c r="V48" s="190" t="s">
        <v>5</v>
      </c>
      <c r="W48" s="190"/>
      <c r="X48" s="191"/>
      <c r="Y48" s="186">
        <f t="shared" si="1"/>
        <v>0</v>
      </c>
      <c r="Z48" s="186">
        <f t="shared" si="2"/>
        <v>0</v>
      </c>
      <c r="AA48" s="186">
        <f t="shared" si="3"/>
        <v>0</v>
      </c>
      <c r="AB48" s="186">
        <f t="shared" si="4"/>
        <v>0</v>
      </c>
      <c r="AC48" s="42"/>
      <c r="AD48" s="404"/>
      <c r="AE48" s="190" t="str">
        <f t="shared" si="6"/>
        <v>Senior Investment Professionals</v>
      </c>
      <c r="AF48" s="226"/>
      <c r="AG48" s="191"/>
      <c r="AH48" s="186">
        <f t="shared" si="10"/>
        <v>0</v>
      </c>
      <c r="AI48" s="186">
        <f t="shared" si="10"/>
        <v>0</v>
      </c>
      <c r="AJ48" s="186">
        <f t="shared" si="10"/>
        <v>0</v>
      </c>
      <c r="AK48" s="186">
        <f t="shared" si="10"/>
        <v>0</v>
      </c>
    </row>
    <row r="49" spans="2:37" s="7" customFormat="1">
      <c r="B49" s="398"/>
      <c r="C49" s="160" t="str">
        <f>C37</f>
        <v>Autres spécialistes de l’investissement</v>
      </c>
      <c r="D49" s="111"/>
      <c r="E49" s="111"/>
      <c r="F49" s="164"/>
      <c r="G49" s="154">
        <v>0</v>
      </c>
      <c r="H49" s="155">
        <v>0</v>
      </c>
      <c r="I49" s="155">
        <v>0</v>
      </c>
      <c r="J49" s="155">
        <v>0</v>
      </c>
      <c r="U49" s="404"/>
      <c r="V49" s="190" t="str">
        <f>V37</f>
        <v>Autres spécialistes de l’investissement</v>
      </c>
      <c r="W49" s="190"/>
      <c r="X49" s="191"/>
      <c r="Y49" s="186">
        <f t="shared" si="1"/>
        <v>0</v>
      </c>
      <c r="Z49" s="186">
        <f t="shared" si="2"/>
        <v>0</v>
      </c>
      <c r="AA49" s="186">
        <f t="shared" si="3"/>
        <v>0</v>
      </c>
      <c r="AB49" s="186">
        <f t="shared" si="4"/>
        <v>0</v>
      </c>
      <c r="AC49" s="42"/>
      <c r="AD49" s="404"/>
      <c r="AE49" s="190" t="str">
        <f t="shared" si="6"/>
        <v>Autres spécialistes de l’investissement</v>
      </c>
      <c r="AF49" s="226"/>
      <c r="AG49" s="191"/>
      <c r="AH49" s="186">
        <f t="shared" si="10"/>
        <v>0</v>
      </c>
      <c r="AI49" s="186">
        <f t="shared" si="10"/>
        <v>0</v>
      </c>
      <c r="AJ49" s="186">
        <f t="shared" si="10"/>
        <v>0</v>
      </c>
      <c r="AK49" s="186">
        <f t="shared" si="10"/>
        <v>0</v>
      </c>
    </row>
    <row r="50" spans="2:37" s="7" customFormat="1">
      <c r="B50" s="398"/>
      <c r="C50" s="160" t="str">
        <f>C38</f>
        <v>Direction des opérations et de l’administration (associés et cadres de niveau C)</v>
      </c>
      <c r="D50" s="111"/>
      <c r="E50" s="111"/>
      <c r="F50" s="164"/>
      <c r="G50" s="154">
        <v>0</v>
      </c>
      <c r="H50" s="155">
        <v>0</v>
      </c>
      <c r="I50" s="155">
        <v>0</v>
      </c>
      <c r="J50" s="155">
        <v>0</v>
      </c>
      <c r="U50" s="404"/>
      <c r="V50" s="190" t="str">
        <f>V38</f>
        <v>Direction des opérations et de l’administration (associés et cadres de niveau C)</v>
      </c>
      <c r="W50" s="190"/>
      <c r="X50" s="191"/>
      <c r="Y50" s="186">
        <f t="shared" si="1"/>
        <v>0</v>
      </c>
      <c r="Z50" s="186">
        <f t="shared" si="2"/>
        <v>0</v>
      </c>
      <c r="AA50" s="186">
        <f t="shared" si="3"/>
        <v>0</v>
      </c>
      <c r="AB50" s="186">
        <f t="shared" si="4"/>
        <v>0</v>
      </c>
      <c r="AC50" s="42"/>
      <c r="AD50" s="404"/>
      <c r="AE50" s="190" t="str">
        <f t="shared" si="6"/>
        <v>Direction des opérations et de l’administration (associés et cadres de niveau C)</v>
      </c>
      <c r="AF50" s="226"/>
      <c r="AG50" s="191"/>
      <c r="AH50" s="186">
        <f t="shared" si="10"/>
        <v>0</v>
      </c>
      <c r="AI50" s="186">
        <f t="shared" si="10"/>
        <v>0</v>
      </c>
      <c r="AJ50" s="186">
        <f t="shared" si="10"/>
        <v>0</v>
      </c>
      <c r="AK50" s="186">
        <f t="shared" si="10"/>
        <v>0</v>
      </c>
    </row>
    <row r="51" spans="2:37" s="7" customFormat="1">
      <c r="B51" s="398"/>
      <c r="C51" s="160" t="str">
        <f>C39</f>
        <v>Autres professionnel.les de l’exploitation et de l’administration</v>
      </c>
      <c r="D51" s="111"/>
      <c r="E51" s="111"/>
      <c r="F51" s="164"/>
      <c r="G51" s="154">
        <v>1</v>
      </c>
      <c r="H51" s="155">
        <v>0</v>
      </c>
      <c r="I51" s="155">
        <v>0</v>
      </c>
      <c r="J51" s="155">
        <v>0</v>
      </c>
      <c r="U51" s="404"/>
      <c r="V51" s="190" t="str">
        <f>V39</f>
        <v>Autres professionnels de l’exploitation et de l’administration</v>
      </c>
      <c r="W51" s="190"/>
      <c r="X51" s="191"/>
      <c r="Y51" s="186">
        <f t="shared" si="1"/>
        <v>7.1428571428571425E-2</v>
      </c>
      <c r="Z51" s="186">
        <f t="shared" si="2"/>
        <v>0</v>
      </c>
      <c r="AA51" s="186">
        <f t="shared" si="3"/>
        <v>0</v>
      </c>
      <c r="AB51" s="186">
        <f t="shared" si="4"/>
        <v>0</v>
      </c>
      <c r="AC51" s="42"/>
      <c r="AD51" s="404"/>
      <c r="AE51" s="190" t="str">
        <f t="shared" si="6"/>
        <v>Autres professionnels de l’exploitation et de l’administration</v>
      </c>
      <c r="AF51" s="226"/>
      <c r="AG51" s="191"/>
      <c r="AH51" s="186">
        <f t="shared" si="10"/>
        <v>1</v>
      </c>
      <c r="AI51" s="186">
        <f t="shared" si="10"/>
        <v>0</v>
      </c>
      <c r="AJ51" s="186">
        <f t="shared" si="10"/>
        <v>0</v>
      </c>
      <c r="AK51" s="186">
        <f t="shared" si="10"/>
        <v>0</v>
      </c>
    </row>
    <row r="52" spans="2:37" s="7" customFormat="1" ht="12">
      <c r="B52" s="399"/>
      <c r="C52" s="165"/>
      <c r="D52" s="166"/>
      <c r="E52" s="166"/>
      <c r="F52" s="167"/>
      <c r="G52" s="156">
        <f>SUM(G47:G51)</f>
        <v>1</v>
      </c>
      <c r="H52" s="157">
        <f t="shared" ref="H52:J52" si="11">SUM(H47:H51)</f>
        <v>0</v>
      </c>
      <c r="I52" s="157">
        <f t="shared" ref="I52" si="12">SUM(I47:I51)</f>
        <v>0</v>
      </c>
      <c r="J52" s="157">
        <f t="shared" si="11"/>
        <v>0</v>
      </c>
      <c r="U52" s="405"/>
      <c r="V52" s="192"/>
      <c r="W52" s="192"/>
      <c r="X52" s="193"/>
      <c r="Y52" s="187">
        <f t="shared" si="1"/>
        <v>7.1428571428571425E-2</v>
      </c>
      <c r="Z52" s="187">
        <f t="shared" si="2"/>
        <v>0</v>
      </c>
      <c r="AA52" s="187">
        <f t="shared" si="3"/>
        <v>0</v>
      </c>
      <c r="AB52" s="187">
        <f t="shared" si="4"/>
        <v>0</v>
      </c>
      <c r="AC52" s="42"/>
      <c r="AD52" s="405"/>
      <c r="AE52" s="192"/>
      <c r="AF52" s="227"/>
      <c r="AG52" s="193"/>
      <c r="AH52" s="187">
        <f t="shared" si="10"/>
        <v>1</v>
      </c>
      <c r="AI52" s="187">
        <f t="shared" si="10"/>
        <v>0</v>
      </c>
      <c r="AJ52" s="187">
        <f t="shared" si="10"/>
        <v>0</v>
      </c>
      <c r="AK52" s="187">
        <f t="shared" si="10"/>
        <v>0</v>
      </c>
    </row>
    <row r="53" spans="2:37" s="7" customFormat="1">
      <c r="B53" s="400" t="str">
        <f>B29</f>
        <v>Information non collectée/Préfère ne pas fournir</v>
      </c>
      <c r="C53" s="161" t="str">
        <f>C35</f>
        <v>Direction de la société et des investissements 
(associés et cadres de niveau C)</v>
      </c>
      <c r="D53" s="162"/>
      <c r="E53" s="162"/>
      <c r="F53" s="163"/>
      <c r="G53" s="154">
        <v>1</v>
      </c>
      <c r="H53" s="155">
        <v>0</v>
      </c>
      <c r="I53" s="155">
        <v>0</v>
      </c>
      <c r="J53" s="155">
        <v>0</v>
      </c>
      <c r="U53" s="406" t="str">
        <f>AB34</f>
        <v>Information non collectée/Préfère ne pas fournir</v>
      </c>
      <c r="V53" s="188" t="str">
        <f>V35</f>
        <v>Direction de la société et des investissements 
(associés et cadres de niveau C)</v>
      </c>
      <c r="W53" s="188"/>
      <c r="X53" s="189"/>
      <c r="Y53" s="186">
        <f t="shared" si="1"/>
        <v>7.1428571428571425E-2</v>
      </c>
      <c r="Z53" s="186">
        <f t="shared" si="2"/>
        <v>0</v>
      </c>
      <c r="AA53" s="186">
        <f t="shared" si="3"/>
        <v>0</v>
      </c>
      <c r="AB53" s="186">
        <f t="shared" si="4"/>
        <v>0</v>
      </c>
      <c r="AC53" s="42"/>
      <c r="AD53" s="407" t="str">
        <f>U53</f>
        <v>Information non collectée/Préfère ne pas fournir</v>
      </c>
      <c r="AE53" s="190" t="str">
        <f t="shared" si="6"/>
        <v>Direction de la société et des investissements 
(associés et cadres de niveau C)</v>
      </c>
      <c r="AF53" s="226"/>
      <c r="AG53" s="191"/>
      <c r="AH53" s="186">
        <f t="shared" ref="AH53:AK58" si="13">IFERROR(G53/G$58,0)</f>
        <v>0.5</v>
      </c>
      <c r="AI53" s="186">
        <f t="shared" si="13"/>
        <v>0</v>
      </c>
      <c r="AJ53" s="186">
        <f t="shared" si="13"/>
        <v>0</v>
      </c>
      <c r="AK53" s="186">
        <f t="shared" si="13"/>
        <v>0</v>
      </c>
    </row>
    <row r="54" spans="2:37" s="7" customFormat="1">
      <c r="B54" s="401"/>
      <c r="C54" s="160" t="s">
        <v>5</v>
      </c>
      <c r="D54" s="111"/>
      <c r="E54" s="111"/>
      <c r="F54" s="164"/>
      <c r="G54" s="154">
        <v>1</v>
      </c>
      <c r="H54" s="155">
        <v>0</v>
      </c>
      <c r="I54" s="155">
        <v>0</v>
      </c>
      <c r="J54" s="155">
        <v>0</v>
      </c>
      <c r="U54" s="407"/>
      <c r="V54" s="190" t="s">
        <v>5</v>
      </c>
      <c r="W54" s="190"/>
      <c r="X54" s="191"/>
      <c r="Y54" s="186">
        <f t="shared" si="1"/>
        <v>7.1428571428571425E-2</v>
      </c>
      <c r="Z54" s="186">
        <f t="shared" si="2"/>
        <v>0</v>
      </c>
      <c r="AA54" s="186">
        <f t="shared" si="3"/>
        <v>0</v>
      </c>
      <c r="AB54" s="186">
        <f t="shared" si="4"/>
        <v>0</v>
      </c>
      <c r="AC54" s="42"/>
      <c r="AD54" s="407"/>
      <c r="AE54" s="190" t="str">
        <f t="shared" si="6"/>
        <v>Senior Investment Professionals</v>
      </c>
      <c r="AF54" s="226"/>
      <c r="AG54" s="191"/>
      <c r="AH54" s="186">
        <f t="shared" si="13"/>
        <v>0.5</v>
      </c>
      <c r="AI54" s="186">
        <f t="shared" si="13"/>
        <v>0</v>
      </c>
      <c r="AJ54" s="186">
        <f t="shared" si="13"/>
        <v>0</v>
      </c>
      <c r="AK54" s="186">
        <f t="shared" si="13"/>
        <v>0</v>
      </c>
    </row>
    <row r="55" spans="2:37" s="7" customFormat="1">
      <c r="B55" s="401"/>
      <c r="C55" s="160" t="str">
        <f>C37</f>
        <v>Autres spécialistes de l’investissement</v>
      </c>
      <c r="D55" s="111"/>
      <c r="E55" s="111"/>
      <c r="F55" s="164"/>
      <c r="G55" s="154">
        <v>0</v>
      </c>
      <c r="H55" s="155">
        <v>0</v>
      </c>
      <c r="I55" s="155">
        <v>0</v>
      </c>
      <c r="J55" s="155">
        <v>0</v>
      </c>
      <c r="U55" s="407"/>
      <c r="V55" s="190" t="str">
        <f>V37</f>
        <v>Autres spécialistes de l’investissement</v>
      </c>
      <c r="W55" s="190"/>
      <c r="X55" s="191"/>
      <c r="Y55" s="186">
        <f t="shared" si="1"/>
        <v>0</v>
      </c>
      <c r="Z55" s="186">
        <f t="shared" si="2"/>
        <v>0</v>
      </c>
      <c r="AA55" s="186">
        <f t="shared" si="3"/>
        <v>0</v>
      </c>
      <c r="AB55" s="186">
        <f t="shared" si="4"/>
        <v>0</v>
      </c>
      <c r="AC55" s="42"/>
      <c r="AD55" s="407"/>
      <c r="AE55" s="190" t="str">
        <f t="shared" si="6"/>
        <v>Autres spécialistes de l’investissement</v>
      </c>
      <c r="AF55" s="226"/>
      <c r="AG55" s="191"/>
      <c r="AH55" s="186">
        <f t="shared" si="13"/>
        <v>0</v>
      </c>
      <c r="AI55" s="186">
        <f t="shared" si="13"/>
        <v>0</v>
      </c>
      <c r="AJ55" s="186">
        <f t="shared" si="13"/>
        <v>0</v>
      </c>
      <c r="AK55" s="186">
        <f t="shared" si="13"/>
        <v>0</v>
      </c>
    </row>
    <row r="56" spans="2:37" s="7" customFormat="1">
      <c r="B56" s="401"/>
      <c r="C56" s="160" t="str">
        <f>C38</f>
        <v>Direction des opérations et de l’administration (associés et cadres de niveau C)</v>
      </c>
      <c r="D56" s="111"/>
      <c r="E56" s="111"/>
      <c r="F56" s="164"/>
      <c r="G56" s="154">
        <v>0</v>
      </c>
      <c r="H56" s="155">
        <v>0</v>
      </c>
      <c r="I56" s="155">
        <v>0</v>
      </c>
      <c r="J56" s="155">
        <v>0</v>
      </c>
      <c r="U56" s="407"/>
      <c r="V56" s="190" t="str">
        <f>V38</f>
        <v>Direction des opérations et de l’administration (associés et cadres de niveau C)</v>
      </c>
      <c r="W56" s="190"/>
      <c r="X56" s="191"/>
      <c r="Y56" s="186">
        <f t="shared" si="1"/>
        <v>0</v>
      </c>
      <c r="Z56" s="186">
        <f t="shared" si="2"/>
        <v>0</v>
      </c>
      <c r="AA56" s="186">
        <f t="shared" si="3"/>
        <v>0</v>
      </c>
      <c r="AB56" s="186">
        <f t="shared" si="4"/>
        <v>0</v>
      </c>
      <c r="AC56" s="42"/>
      <c r="AD56" s="407"/>
      <c r="AE56" s="190" t="str">
        <f t="shared" si="6"/>
        <v>Direction des opérations et de l’administration (associés et cadres de niveau C)</v>
      </c>
      <c r="AF56" s="226"/>
      <c r="AG56" s="191"/>
      <c r="AH56" s="186">
        <f t="shared" si="13"/>
        <v>0</v>
      </c>
      <c r="AI56" s="186">
        <f t="shared" si="13"/>
        <v>0</v>
      </c>
      <c r="AJ56" s="186">
        <f t="shared" si="13"/>
        <v>0</v>
      </c>
      <c r="AK56" s="186">
        <f t="shared" si="13"/>
        <v>0</v>
      </c>
    </row>
    <row r="57" spans="2:37" s="7" customFormat="1">
      <c r="B57" s="401"/>
      <c r="C57" s="160" t="str">
        <f>C39</f>
        <v>Autres professionnel.les de l’exploitation et de l’administration</v>
      </c>
      <c r="D57" s="111"/>
      <c r="E57" s="111"/>
      <c r="F57" s="164"/>
      <c r="G57" s="154">
        <v>0</v>
      </c>
      <c r="H57" s="155">
        <v>0</v>
      </c>
      <c r="I57" s="155">
        <v>0</v>
      </c>
      <c r="J57" s="155">
        <v>0</v>
      </c>
      <c r="U57" s="407"/>
      <c r="V57" s="190" t="str">
        <f>V39</f>
        <v>Autres professionnels de l’exploitation et de l’administration</v>
      </c>
      <c r="W57" s="190"/>
      <c r="X57" s="191"/>
      <c r="Y57" s="186">
        <f t="shared" si="1"/>
        <v>0</v>
      </c>
      <c r="Z57" s="186">
        <f t="shared" si="2"/>
        <v>0</v>
      </c>
      <c r="AA57" s="186">
        <f t="shared" si="3"/>
        <v>0</v>
      </c>
      <c r="AB57" s="186">
        <f t="shared" si="4"/>
        <v>0</v>
      </c>
      <c r="AC57" s="42"/>
      <c r="AD57" s="407"/>
      <c r="AE57" s="190" t="str">
        <f t="shared" si="6"/>
        <v>Autres professionnels de l’exploitation et de l’administration</v>
      </c>
      <c r="AF57" s="226"/>
      <c r="AG57" s="191"/>
      <c r="AH57" s="186">
        <f t="shared" si="13"/>
        <v>0</v>
      </c>
      <c r="AI57" s="186">
        <f t="shared" si="13"/>
        <v>0</v>
      </c>
      <c r="AJ57" s="186">
        <f t="shared" si="13"/>
        <v>0</v>
      </c>
      <c r="AK57" s="186">
        <f t="shared" si="13"/>
        <v>0</v>
      </c>
    </row>
    <row r="58" spans="2:37" s="7" customFormat="1" ht="12">
      <c r="B58" s="402"/>
      <c r="C58" s="165"/>
      <c r="D58" s="166"/>
      <c r="E58" s="166"/>
      <c r="F58" s="167"/>
      <c r="G58" s="156">
        <f>SUM(G53:G57)</f>
        <v>2</v>
      </c>
      <c r="H58" s="157">
        <f t="shared" ref="H58:J58" si="14">SUM(H53:H57)</f>
        <v>0</v>
      </c>
      <c r="I58" s="157">
        <f t="shared" ref="I58" si="15">SUM(I53:I57)</f>
        <v>0</v>
      </c>
      <c r="J58" s="157">
        <f t="shared" si="14"/>
        <v>0</v>
      </c>
      <c r="U58" s="408"/>
      <c r="V58" s="192"/>
      <c r="W58" s="192"/>
      <c r="X58" s="193"/>
      <c r="Y58" s="187">
        <f t="shared" si="1"/>
        <v>0.14285714285714285</v>
      </c>
      <c r="Z58" s="187">
        <f t="shared" si="2"/>
        <v>0</v>
      </c>
      <c r="AA58" s="187">
        <f t="shared" si="3"/>
        <v>0</v>
      </c>
      <c r="AB58" s="187">
        <f t="shared" si="4"/>
        <v>0</v>
      </c>
      <c r="AC58" s="42"/>
      <c r="AD58" s="408"/>
      <c r="AE58" s="192"/>
      <c r="AF58" s="227"/>
      <c r="AG58" s="193"/>
      <c r="AH58" s="187">
        <f t="shared" si="13"/>
        <v>1</v>
      </c>
      <c r="AI58" s="187">
        <f t="shared" si="13"/>
        <v>0</v>
      </c>
      <c r="AJ58" s="187">
        <f t="shared" si="13"/>
        <v>0</v>
      </c>
      <c r="AK58" s="187">
        <f t="shared" si="13"/>
        <v>0</v>
      </c>
    </row>
    <row r="59" spans="2:37" s="7" customFormat="1" ht="12">
      <c r="B59" s="66"/>
      <c r="C59" s="67"/>
      <c r="D59" s="27"/>
      <c r="E59" s="27"/>
      <c r="F59" s="27"/>
      <c r="G59" s="6"/>
      <c r="H59" s="6"/>
      <c r="I59" s="6"/>
      <c r="J59" s="6"/>
      <c r="U59" s="42"/>
      <c r="V59" s="42"/>
      <c r="W59" s="42"/>
      <c r="X59" s="42"/>
      <c r="Y59" s="133"/>
      <c r="Z59" s="224"/>
      <c r="AA59" s="224"/>
      <c r="AB59" s="224"/>
      <c r="AC59" s="42"/>
      <c r="AD59" s="42"/>
      <c r="AE59" s="42"/>
      <c r="AF59" s="42"/>
      <c r="AG59" s="42"/>
      <c r="AH59" s="42"/>
      <c r="AI59" s="42"/>
      <c r="AJ59" s="42"/>
      <c r="AK59" s="42"/>
    </row>
    <row r="60" spans="2:37" s="7" customFormat="1" ht="12">
      <c r="B60" s="62"/>
      <c r="C60" s="68"/>
      <c r="F60" s="69" t="s">
        <v>175</v>
      </c>
      <c r="G60" s="158">
        <f>SUM(G40,G46,G52,G58)</f>
        <v>14</v>
      </c>
      <c r="H60" s="159">
        <f>SUM(H40,H46,H52,H58)</f>
        <v>3</v>
      </c>
      <c r="I60" s="159">
        <f>SUM(I40,I46,I52,I58)</f>
        <v>2</v>
      </c>
      <c r="J60" s="159">
        <f>SUM(J40,J46,J52,J58)</f>
        <v>2</v>
      </c>
      <c r="X60" s="69" t="s">
        <v>183</v>
      </c>
      <c r="Y60" s="187">
        <f>IFERROR(G60/$G$60, "")</f>
        <v>1</v>
      </c>
      <c r="Z60" s="187">
        <f>IFERROR(H60/$G$60, "")</f>
        <v>0.21428571428571427</v>
      </c>
      <c r="AA60" s="187">
        <f>IFERROR(I60/$G$60, "")</f>
        <v>0.14285714285714285</v>
      </c>
      <c r="AB60" s="187">
        <f>IFERROR(J60/$G$60, "")</f>
        <v>0.14285714285714285</v>
      </c>
    </row>
    <row r="61" spans="2:37" s="7" customFormat="1">
      <c r="B61" s="55"/>
      <c r="C61" s="42"/>
      <c r="D61" s="17"/>
      <c r="E61" s="17"/>
      <c r="F61" s="17"/>
      <c r="G61" s="17"/>
      <c r="H61" s="29"/>
      <c r="I61" s="29"/>
      <c r="J61" s="30"/>
      <c r="O61" s="23"/>
    </row>
    <row r="62" spans="2:37" s="7" customFormat="1" ht="36.9" customHeight="1">
      <c r="B62" s="99" t="s">
        <v>127</v>
      </c>
      <c r="C62" s="42"/>
      <c r="D62" s="17"/>
      <c r="E62" s="17"/>
      <c r="F62" s="17"/>
      <c r="G62" s="72" t="s">
        <v>185</v>
      </c>
      <c r="H62" s="72" t="s">
        <v>186</v>
      </c>
      <c r="I62" s="72" t="s">
        <v>187</v>
      </c>
      <c r="J62" s="17"/>
    </row>
    <row r="63" spans="2:37" s="7" customFormat="1">
      <c r="B63" s="382" t="s">
        <v>188</v>
      </c>
      <c r="C63" s="383"/>
      <c r="D63" s="383"/>
      <c r="E63" s="383"/>
      <c r="F63" s="384"/>
      <c r="G63" s="168">
        <v>1</v>
      </c>
      <c r="H63" s="169">
        <f>$G$60</f>
        <v>14</v>
      </c>
      <c r="I63" s="170">
        <f>IFERROR(G63/H63,"S.O.")</f>
        <v>7.1428571428571425E-2</v>
      </c>
      <c r="J63" s="17"/>
    </row>
    <row r="64" spans="2:37" s="7" customFormat="1">
      <c r="B64" s="382" t="s">
        <v>189</v>
      </c>
      <c r="C64" s="383"/>
      <c r="D64" s="383"/>
      <c r="E64" s="383"/>
      <c r="F64" s="384"/>
      <c r="G64" s="168" t="s">
        <v>190</v>
      </c>
      <c r="H64" s="169">
        <f t="shared" ref="H64:H65" si="16">$G$60</f>
        <v>14</v>
      </c>
      <c r="I64" s="170" t="str">
        <f t="shared" ref="I64:I65" si="17">IFERROR(G64/H64,"S.O.")</f>
        <v>S.O.</v>
      </c>
      <c r="J64" s="17"/>
    </row>
    <row r="65" spans="2:37" s="7" customFormat="1">
      <c r="B65" s="382" t="s">
        <v>130</v>
      </c>
      <c r="C65" s="383"/>
      <c r="D65" s="383"/>
      <c r="E65" s="383"/>
      <c r="F65" s="384"/>
      <c r="G65" s="168">
        <v>0</v>
      </c>
      <c r="H65" s="169">
        <f t="shared" si="16"/>
        <v>14</v>
      </c>
      <c r="I65" s="170">
        <f t="shared" si="17"/>
        <v>0</v>
      </c>
      <c r="J65" s="17"/>
    </row>
    <row r="66" spans="2:37" s="7" customFormat="1" ht="14.1" customHeight="1">
      <c r="B66" s="62"/>
      <c r="C66" s="63"/>
      <c r="D66" s="25"/>
      <c r="E66" s="25"/>
      <c r="F66" s="25"/>
      <c r="G66" s="26"/>
      <c r="H66" s="26"/>
      <c r="I66" s="26"/>
      <c r="J66" s="26"/>
      <c r="K66" s="26"/>
      <c r="L66" s="26"/>
      <c r="M66" s="26"/>
      <c r="N66" s="26"/>
      <c r="O66" s="26"/>
      <c r="Q66" s="26"/>
    </row>
    <row r="67" spans="2:37" s="108" customFormat="1" ht="13.8">
      <c r="B67" s="112" t="s">
        <v>191</v>
      </c>
      <c r="C67" s="57"/>
      <c r="D67" s="51"/>
      <c r="E67" s="51"/>
      <c r="F67" s="51"/>
      <c r="G67" s="51"/>
      <c r="H67" s="51"/>
      <c r="I67" s="51"/>
      <c r="J67" s="50"/>
      <c r="K67" s="50"/>
      <c r="L67" s="50"/>
      <c r="M67" s="50"/>
      <c r="N67" s="50"/>
      <c r="O67" s="50"/>
      <c r="P67" s="50"/>
      <c r="Q67" s="50"/>
      <c r="R67" s="50"/>
      <c r="U67" s="109" t="s">
        <v>195</v>
      </c>
    </row>
    <row r="68" spans="2:37" s="7" customFormat="1">
      <c r="B68" s="59"/>
      <c r="C68" s="54"/>
      <c r="D68" s="19"/>
      <c r="E68" s="19"/>
      <c r="F68" s="19"/>
      <c r="G68" s="19"/>
      <c r="H68" s="19"/>
      <c r="I68" s="19"/>
      <c r="J68" s="16"/>
      <c r="K68" s="16"/>
      <c r="L68" s="16"/>
      <c r="M68" s="16"/>
      <c r="N68" s="16"/>
      <c r="O68" s="16"/>
      <c r="Q68" s="16"/>
      <c r="R68" s="16"/>
    </row>
    <row r="69" spans="2:37" s="42" customFormat="1" ht="24" customHeight="1" thickBot="1">
      <c r="B69" s="56"/>
      <c r="C69" s="60"/>
      <c r="D69" s="61"/>
      <c r="E69" s="61"/>
      <c r="F69" s="61"/>
      <c r="G69" s="385" t="str">
        <f>G34</f>
        <v>Total</v>
      </c>
      <c r="H69" s="385"/>
      <c r="I69" s="385"/>
      <c r="J69" s="385" t="str">
        <f>H34</f>
        <v>Personnes racisées, noires ou de couleur</v>
      </c>
      <c r="K69" s="385"/>
      <c r="L69" s="385"/>
      <c r="M69" s="385" t="str">
        <f>I18</f>
        <v>Autochtones</v>
      </c>
      <c r="N69" s="385"/>
      <c r="O69" s="385"/>
      <c r="P69" s="385" t="str">
        <f>J34</f>
        <v>Information non collectée/Préfère ne pas fournir</v>
      </c>
      <c r="Q69" s="385"/>
      <c r="R69" s="385"/>
      <c r="U69" s="44" t="s">
        <v>196</v>
      </c>
      <c r="V69" s="60"/>
      <c r="W69" s="60"/>
      <c r="X69" s="61"/>
      <c r="Y69" s="61"/>
      <c r="Z69" s="385" t="str">
        <f>G69</f>
        <v>Total</v>
      </c>
      <c r="AA69" s="385"/>
      <c r="AB69" s="385"/>
      <c r="AC69" s="385" t="str">
        <f>J69</f>
        <v>Personnes racisées, noires ou de couleur</v>
      </c>
      <c r="AD69" s="385"/>
      <c r="AE69" s="385"/>
      <c r="AF69" s="396" t="str">
        <f>M69</f>
        <v>Autochtones</v>
      </c>
      <c r="AG69" s="396"/>
      <c r="AH69" s="396"/>
      <c r="AI69" s="385" t="str">
        <f>P69</f>
        <v>Information non collectée/Préfère ne pas fournir</v>
      </c>
      <c r="AJ69" s="385"/>
      <c r="AK69" s="385"/>
    </row>
    <row r="70" spans="2:37" s="42" customFormat="1" ht="13.2">
      <c r="B70" s="99" t="s">
        <v>192</v>
      </c>
      <c r="C70" s="60"/>
      <c r="D70" s="61"/>
      <c r="E70" s="61"/>
      <c r="F70" s="61"/>
      <c r="G70" s="171" t="s">
        <v>193</v>
      </c>
      <c r="H70" s="172" t="s">
        <v>10</v>
      </c>
      <c r="I70" s="173" t="s">
        <v>194</v>
      </c>
      <c r="J70" s="171" t="str">
        <f t="shared" ref="J70:O70" si="18">G70</f>
        <v>Embauches</v>
      </c>
      <c r="K70" s="179" t="str">
        <f t="shared" si="18"/>
        <v>Promotions</v>
      </c>
      <c r="L70" s="180" t="str">
        <f t="shared" si="18"/>
        <v>Départs</v>
      </c>
      <c r="M70" s="171" t="str">
        <f t="shared" si="18"/>
        <v>Embauches</v>
      </c>
      <c r="N70" s="179" t="str">
        <f t="shared" si="18"/>
        <v>Promotions</v>
      </c>
      <c r="O70" s="180" t="str">
        <f t="shared" si="18"/>
        <v>Départs</v>
      </c>
      <c r="P70" s="171" t="str">
        <f>J70</f>
        <v>Embauches</v>
      </c>
      <c r="Q70" s="179" t="str">
        <f>K70</f>
        <v>Promotions</v>
      </c>
      <c r="R70" s="180" t="str">
        <f>L70</f>
        <v>Départs</v>
      </c>
      <c r="U70" s="44"/>
      <c r="V70" s="60"/>
      <c r="W70" s="60"/>
      <c r="X70" s="61"/>
      <c r="Y70" s="61"/>
      <c r="Z70" s="196" t="str">
        <f>G70</f>
        <v>Embauches</v>
      </c>
      <c r="AA70" s="196" t="str">
        <f t="shared" ref="AA70:AB70" si="19">H70</f>
        <v>Promotions</v>
      </c>
      <c r="AB70" s="196" t="str">
        <f t="shared" si="19"/>
        <v>Départs</v>
      </c>
      <c r="AC70" s="196" t="str">
        <f t="shared" ref="AC70:AF70" si="20">Z70</f>
        <v>Embauches</v>
      </c>
      <c r="AD70" s="199" t="str">
        <f t="shared" si="20"/>
        <v>Promotions</v>
      </c>
      <c r="AE70" s="200" t="str">
        <f t="shared" si="20"/>
        <v>Départs</v>
      </c>
      <c r="AF70" s="196" t="str">
        <f t="shared" si="20"/>
        <v>Embauches</v>
      </c>
      <c r="AG70" s="199" t="str">
        <f>AD70</f>
        <v>Promotions</v>
      </c>
      <c r="AH70" s="200" t="str">
        <f>AE70</f>
        <v>Départs</v>
      </c>
      <c r="AI70" s="196" t="str">
        <f>AC70</f>
        <v>Embauches</v>
      </c>
      <c r="AJ70" s="199" t="str">
        <f>AD70</f>
        <v>Promotions</v>
      </c>
      <c r="AK70" s="200" t="str">
        <f>AE70</f>
        <v>Départs</v>
      </c>
    </row>
    <row r="71" spans="2:37" s="7" customFormat="1" ht="12">
      <c r="B71" s="150" t="str">
        <f>B19</f>
        <v>Hommes</v>
      </c>
      <c r="C71" s="151"/>
      <c r="D71" s="152"/>
      <c r="E71" s="152"/>
      <c r="F71" s="152"/>
      <c r="G71" s="174">
        <v>1</v>
      </c>
      <c r="H71" s="154">
        <v>0</v>
      </c>
      <c r="I71" s="175">
        <v>0</v>
      </c>
      <c r="J71" s="181">
        <v>1</v>
      </c>
      <c r="K71" s="155">
        <v>0</v>
      </c>
      <c r="L71" s="182">
        <v>0</v>
      </c>
      <c r="M71" s="181">
        <v>1</v>
      </c>
      <c r="N71" s="155">
        <v>0</v>
      </c>
      <c r="O71" s="182">
        <v>0</v>
      </c>
      <c r="P71" s="181">
        <v>0</v>
      </c>
      <c r="Q71" s="155">
        <v>0</v>
      </c>
      <c r="R71" s="182">
        <v>0</v>
      </c>
      <c r="U71" s="194" t="str">
        <f>B71</f>
        <v>Hommes</v>
      </c>
      <c r="V71" s="151"/>
      <c r="W71" s="151"/>
      <c r="X71" s="195"/>
      <c r="Y71" s="195"/>
      <c r="Z71" s="197">
        <f>IFERROR(G71/G$75,"N/A")</f>
        <v>1</v>
      </c>
      <c r="AA71" s="186">
        <f t="shared" ref="AA71:AF71" si="21">IFERROR(H71/H$75,"N/A")</f>
        <v>0</v>
      </c>
      <c r="AB71" s="198">
        <f t="shared" si="21"/>
        <v>0</v>
      </c>
      <c r="AC71" s="197">
        <f t="shared" si="21"/>
        <v>1</v>
      </c>
      <c r="AD71" s="186">
        <f t="shared" si="21"/>
        <v>0</v>
      </c>
      <c r="AE71" s="198" t="str">
        <f t="shared" si="21"/>
        <v>N/A</v>
      </c>
      <c r="AF71" s="197">
        <f t="shared" si="21"/>
        <v>1</v>
      </c>
      <c r="AG71" s="186">
        <f t="shared" ref="AG71:AK74" si="22">IFERROR(N71/N$75,"N/A")</f>
        <v>0</v>
      </c>
      <c r="AH71" s="198" t="str">
        <f t="shared" si="22"/>
        <v>N/A</v>
      </c>
      <c r="AI71" s="197" t="str">
        <f t="shared" si="22"/>
        <v>N/A</v>
      </c>
      <c r="AJ71" s="186">
        <f t="shared" si="22"/>
        <v>0</v>
      </c>
      <c r="AK71" s="198" t="str">
        <f t="shared" si="22"/>
        <v>N/A</v>
      </c>
    </row>
    <row r="72" spans="2:37" s="7" customFormat="1" ht="12">
      <c r="B72" s="150" t="str">
        <f>B20</f>
        <v>Femmes</v>
      </c>
      <c r="C72" s="151"/>
      <c r="D72" s="152"/>
      <c r="E72" s="152"/>
      <c r="F72" s="152"/>
      <c r="G72" s="174">
        <v>0</v>
      </c>
      <c r="H72" s="154">
        <v>2</v>
      </c>
      <c r="I72" s="175">
        <v>0</v>
      </c>
      <c r="J72" s="181">
        <v>0</v>
      </c>
      <c r="K72" s="155">
        <v>1</v>
      </c>
      <c r="L72" s="182">
        <v>0</v>
      </c>
      <c r="M72" s="181">
        <v>0</v>
      </c>
      <c r="N72" s="155">
        <v>1</v>
      </c>
      <c r="O72" s="182">
        <v>0</v>
      </c>
      <c r="P72" s="181">
        <v>0</v>
      </c>
      <c r="Q72" s="155">
        <v>1</v>
      </c>
      <c r="R72" s="182">
        <v>0</v>
      </c>
      <c r="U72" s="194" t="str">
        <f t="shared" ref="U72:U74" si="23">B72</f>
        <v>Femmes</v>
      </c>
      <c r="V72" s="151"/>
      <c r="W72" s="151"/>
      <c r="X72" s="195"/>
      <c r="Y72" s="195"/>
      <c r="Z72" s="197">
        <f t="shared" ref="Z72:Z74" si="24">IFERROR(G72/G$75,"N/A")</f>
        <v>0</v>
      </c>
      <c r="AA72" s="186">
        <f t="shared" ref="AA72:AF74" si="25">IFERROR(H72/H$75,"N/A")</f>
        <v>1</v>
      </c>
      <c r="AB72" s="198">
        <f t="shared" si="25"/>
        <v>0</v>
      </c>
      <c r="AC72" s="197">
        <f t="shared" si="25"/>
        <v>0</v>
      </c>
      <c r="AD72" s="186">
        <f t="shared" si="25"/>
        <v>1</v>
      </c>
      <c r="AE72" s="198" t="str">
        <f t="shared" si="25"/>
        <v>N/A</v>
      </c>
      <c r="AF72" s="197">
        <f t="shared" si="25"/>
        <v>0</v>
      </c>
      <c r="AG72" s="186">
        <f t="shared" si="22"/>
        <v>1</v>
      </c>
      <c r="AH72" s="198" t="str">
        <f t="shared" si="22"/>
        <v>N/A</v>
      </c>
      <c r="AI72" s="197" t="str">
        <f t="shared" si="22"/>
        <v>N/A</v>
      </c>
      <c r="AJ72" s="186">
        <f t="shared" si="22"/>
        <v>1</v>
      </c>
      <c r="AK72" s="198" t="str">
        <f t="shared" si="22"/>
        <v>N/A</v>
      </c>
    </row>
    <row r="73" spans="2:37" s="7" customFormat="1" ht="12">
      <c r="B73" s="150" t="str">
        <f>B21</f>
        <v>Non binaires</v>
      </c>
      <c r="C73" s="151"/>
      <c r="D73" s="152"/>
      <c r="E73" s="152"/>
      <c r="F73" s="152"/>
      <c r="G73" s="174">
        <v>0</v>
      </c>
      <c r="H73" s="154">
        <v>0</v>
      </c>
      <c r="I73" s="175">
        <v>0</v>
      </c>
      <c r="J73" s="181">
        <v>0</v>
      </c>
      <c r="K73" s="155">
        <v>0</v>
      </c>
      <c r="L73" s="182">
        <v>0</v>
      </c>
      <c r="M73" s="181">
        <v>0</v>
      </c>
      <c r="N73" s="155">
        <v>0</v>
      </c>
      <c r="O73" s="182">
        <v>0</v>
      </c>
      <c r="P73" s="181">
        <v>0</v>
      </c>
      <c r="Q73" s="155">
        <v>0</v>
      </c>
      <c r="R73" s="182">
        <v>0</v>
      </c>
      <c r="U73" s="194" t="str">
        <f t="shared" si="23"/>
        <v>Non binaires</v>
      </c>
      <c r="V73" s="151"/>
      <c r="W73" s="151"/>
      <c r="X73" s="195"/>
      <c r="Y73" s="195"/>
      <c r="Z73" s="197">
        <f>IFERROR(G73/G$75,"N/A")</f>
        <v>0</v>
      </c>
      <c r="AA73" s="186">
        <f t="shared" si="25"/>
        <v>0</v>
      </c>
      <c r="AB73" s="198">
        <f t="shared" si="25"/>
        <v>0</v>
      </c>
      <c r="AC73" s="197">
        <f t="shared" si="25"/>
        <v>0</v>
      </c>
      <c r="AD73" s="186">
        <f t="shared" si="25"/>
        <v>0</v>
      </c>
      <c r="AE73" s="198" t="str">
        <f t="shared" si="25"/>
        <v>N/A</v>
      </c>
      <c r="AF73" s="197">
        <f t="shared" si="25"/>
        <v>0</v>
      </c>
      <c r="AG73" s="186">
        <f t="shared" si="22"/>
        <v>0</v>
      </c>
      <c r="AH73" s="198" t="str">
        <f t="shared" si="22"/>
        <v>N/A</v>
      </c>
      <c r="AI73" s="197" t="str">
        <f t="shared" si="22"/>
        <v>N/A</v>
      </c>
      <c r="AJ73" s="186">
        <f t="shared" si="22"/>
        <v>0</v>
      </c>
      <c r="AK73" s="198" t="str">
        <f t="shared" si="22"/>
        <v>N/A</v>
      </c>
    </row>
    <row r="74" spans="2:37" s="7" customFormat="1" ht="12.6" thickBot="1">
      <c r="B74" s="150" t="str">
        <f>B22</f>
        <v>Information non collectée/Préfère ne pas fournir</v>
      </c>
      <c r="C74" s="151"/>
      <c r="D74" s="152"/>
      <c r="E74" s="152"/>
      <c r="F74" s="152"/>
      <c r="G74" s="174">
        <v>0</v>
      </c>
      <c r="H74" s="154">
        <v>0</v>
      </c>
      <c r="I74" s="175">
        <v>1</v>
      </c>
      <c r="J74" s="181">
        <v>0</v>
      </c>
      <c r="K74" s="155">
        <v>0</v>
      </c>
      <c r="L74" s="182">
        <v>0</v>
      </c>
      <c r="M74" s="181">
        <v>0</v>
      </c>
      <c r="N74" s="155">
        <v>0</v>
      </c>
      <c r="O74" s="182">
        <v>0</v>
      </c>
      <c r="P74" s="181">
        <v>0</v>
      </c>
      <c r="Q74" s="155">
        <v>0</v>
      </c>
      <c r="R74" s="182">
        <v>0</v>
      </c>
      <c r="U74" s="194" t="str">
        <f t="shared" si="23"/>
        <v>Information non collectée/Préfère ne pas fournir</v>
      </c>
      <c r="V74" s="151"/>
      <c r="W74" s="151"/>
      <c r="X74" s="195"/>
      <c r="Y74" s="195"/>
      <c r="Z74" s="201">
        <f t="shared" si="24"/>
        <v>0</v>
      </c>
      <c r="AA74" s="202">
        <f t="shared" si="25"/>
        <v>0</v>
      </c>
      <c r="AB74" s="203">
        <f t="shared" si="25"/>
        <v>1</v>
      </c>
      <c r="AC74" s="204">
        <f t="shared" si="25"/>
        <v>0</v>
      </c>
      <c r="AD74" s="205">
        <f t="shared" si="25"/>
        <v>0</v>
      </c>
      <c r="AE74" s="206" t="str">
        <f t="shared" si="25"/>
        <v>N/A</v>
      </c>
      <c r="AF74" s="204">
        <f t="shared" si="25"/>
        <v>0</v>
      </c>
      <c r="AG74" s="205">
        <f t="shared" si="22"/>
        <v>0</v>
      </c>
      <c r="AH74" s="206" t="str">
        <f t="shared" si="22"/>
        <v>N/A</v>
      </c>
      <c r="AI74" s="201" t="str">
        <f t="shared" si="22"/>
        <v>N/A</v>
      </c>
      <c r="AJ74" s="202">
        <f t="shared" si="22"/>
        <v>0</v>
      </c>
      <c r="AK74" s="203" t="str">
        <f t="shared" si="22"/>
        <v>N/A</v>
      </c>
    </row>
    <row r="75" spans="2:37" s="42" customFormat="1" ht="12.6" thickBot="1">
      <c r="B75" s="62"/>
      <c r="C75" s="63"/>
      <c r="F75" s="64" t="s">
        <v>197</v>
      </c>
      <c r="G75" s="176">
        <f>SUM(G71:G74)</f>
        <v>1</v>
      </c>
      <c r="H75" s="177">
        <f t="shared" ref="H75:R75" si="26">SUM(H71:H74)</f>
        <v>2</v>
      </c>
      <c r="I75" s="178">
        <f t="shared" ref="I75:O75" si="27">SUM(I71:I74)</f>
        <v>1</v>
      </c>
      <c r="J75" s="183">
        <f t="shared" si="27"/>
        <v>1</v>
      </c>
      <c r="K75" s="184">
        <f t="shared" si="27"/>
        <v>1</v>
      </c>
      <c r="L75" s="185">
        <f t="shared" si="27"/>
        <v>0</v>
      </c>
      <c r="M75" s="183">
        <f t="shared" si="27"/>
        <v>1</v>
      </c>
      <c r="N75" s="184">
        <f t="shared" si="27"/>
        <v>1</v>
      </c>
      <c r="O75" s="185">
        <f t="shared" si="27"/>
        <v>0</v>
      </c>
      <c r="P75" s="183">
        <f t="shared" si="26"/>
        <v>0</v>
      </c>
      <c r="Q75" s="184">
        <f t="shared" si="26"/>
        <v>1</v>
      </c>
      <c r="R75" s="185">
        <f t="shared" si="26"/>
        <v>0</v>
      </c>
      <c r="U75" s="73"/>
      <c r="V75" s="63"/>
      <c r="W75" s="63"/>
      <c r="Y75" s="64" t="s">
        <v>197</v>
      </c>
      <c r="Z75" s="224"/>
      <c r="AA75" s="224"/>
      <c r="AB75" s="260"/>
      <c r="AC75" s="207">
        <f>IFERROR(J75/G$75,"N/A")</f>
        <v>1</v>
      </c>
      <c r="AD75" s="208">
        <f t="shared" ref="AD75:AE75" si="28">IFERROR(K75/H$75,"N/A")</f>
        <v>0.5</v>
      </c>
      <c r="AE75" s="209">
        <f t="shared" si="28"/>
        <v>0</v>
      </c>
      <c r="AF75" s="207">
        <f>IFERROR(M75/G$75,"N/A")</f>
        <v>1</v>
      </c>
      <c r="AG75" s="208">
        <f>IFERROR(N75/H$75,"N/A")</f>
        <v>0.5</v>
      </c>
      <c r="AH75" s="209">
        <f>IFERROR(O75/I$75,"N/A")</f>
        <v>0</v>
      </c>
      <c r="AI75" s="210">
        <f>IFERROR(P75/G$75,"N/A")</f>
        <v>0</v>
      </c>
      <c r="AJ75" s="208">
        <f>IFERROR(Q75/H$75,"N/A")</f>
        <v>0.5</v>
      </c>
      <c r="AK75" s="209">
        <f>IFERROR(R75/I$75,"N/A")</f>
        <v>0</v>
      </c>
    </row>
    <row r="76" spans="2:37" s="7" customFormat="1" ht="12">
      <c r="B76" s="62"/>
      <c r="C76" s="63"/>
      <c r="F76" s="12"/>
      <c r="G76" s="6"/>
      <c r="H76" s="6"/>
      <c r="I76" s="6"/>
      <c r="J76" s="6"/>
      <c r="K76" s="12"/>
      <c r="L76" s="12"/>
      <c r="M76" s="12"/>
      <c r="N76" s="12"/>
      <c r="O76" s="12"/>
      <c r="P76" s="12"/>
      <c r="Q76" s="12"/>
      <c r="R76" s="12"/>
      <c r="U76" s="24"/>
      <c r="V76" s="6"/>
      <c r="W76" s="6"/>
      <c r="Y76" s="12"/>
      <c r="Z76" s="258"/>
      <c r="AA76" s="258"/>
      <c r="AB76" s="258"/>
      <c r="AC76" s="258"/>
      <c r="AD76" s="259"/>
      <c r="AE76" s="259"/>
      <c r="AF76" s="259"/>
      <c r="AG76" s="259"/>
      <c r="AH76" s="259"/>
      <c r="AI76" s="259"/>
      <c r="AJ76" s="259"/>
      <c r="AK76" s="259"/>
    </row>
    <row r="77" spans="2:37" s="42" customFormat="1" ht="12">
      <c r="B77" s="56" t="s">
        <v>198</v>
      </c>
      <c r="D77" s="45"/>
      <c r="E77" s="45"/>
      <c r="F77" s="45"/>
      <c r="G77" s="45"/>
      <c r="H77" s="45"/>
      <c r="I77" s="45"/>
      <c r="J77" s="45"/>
    </row>
    <row r="78" spans="2:37" s="74" customFormat="1" ht="33" customHeight="1">
      <c r="B78" s="395" t="s">
        <v>199</v>
      </c>
      <c r="C78" s="395"/>
      <c r="D78" s="395"/>
      <c r="E78" s="395"/>
      <c r="F78" s="395"/>
      <c r="G78" s="395"/>
      <c r="H78" s="395"/>
      <c r="I78" s="395"/>
      <c r="J78" s="395"/>
      <c r="K78" s="41"/>
      <c r="R78" s="41"/>
      <c r="S78" s="41"/>
    </row>
    <row r="79" spans="2:37" s="42" customFormat="1" ht="12">
      <c r="B79" s="386" t="s">
        <v>200</v>
      </c>
      <c r="C79" s="387"/>
      <c r="D79" s="387"/>
      <c r="E79" s="387"/>
      <c r="F79" s="387"/>
      <c r="G79" s="387"/>
      <c r="H79" s="387"/>
      <c r="I79" s="387"/>
      <c r="J79" s="388"/>
      <c r="L79" s="74"/>
      <c r="M79" s="125" t="str">
        <f>G70</f>
        <v>Embauches</v>
      </c>
      <c r="N79" s="125" t="str">
        <f t="shared" ref="N79:O79" si="29">H70</f>
        <v>Promotions</v>
      </c>
      <c r="O79" s="125" t="str">
        <f t="shared" si="29"/>
        <v>Départs</v>
      </c>
    </row>
    <row r="80" spans="2:37" s="7" customFormat="1" ht="12">
      <c r="B80" s="389"/>
      <c r="C80" s="390"/>
      <c r="D80" s="390"/>
      <c r="E80" s="390"/>
      <c r="F80" s="390"/>
      <c r="G80" s="390"/>
      <c r="H80" s="390"/>
      <c r="I80" s="390"/>
      <c r="J80" s="391"/>
      <c r="L80" s="131" t="str">
        <f>L19</f>
        <v>% de femmes</v>
      </c>
      <c r="M80" s="130">
        <f>IFERROR(G72/G75,"")</f>
        <v>0</v>
      </c>
      <c r="N80" s="130">
        <f>IFERROR(H72/H75,"")</f>
        <v>1</v>
      </c>
      <c r="O80" s="130">
        <f>IFERROR(I72/I75,"")</f>
        <v>0</v>
      </c>
    </row>
    <row r="81" spans="2:16" s="7" customFormat="1" ht="12">
      <c r="B81" s="392"/>
      <c r="C81" s="393"/>
      <c r="D81" s="393"/>
      <c r="E81" s="393"/>
      <c r="F81" s="393"/>
      <c r="G81" s="393"/>
      <c r="H81" s="393"/>
      <c r="I81" s="393"/>
      <c r="J81" s="394"/>
      <c r="L81" s="131" t="str">
        <f>L20</f>
        <v>% de minorités visibles</v>
      </c>
      <c r="M81" s="130">
        <f>IFERROR(J75/G75,"")</f>
        <v>1</v>
      </c>
      <c r="N81" s="130">
        <f>IFERROR(K75/H75,"")</f>
        <v>0.5</v>
      </c>
      <c r="O81" s="130">
        <f>IFERROR(L75/I75,"")</f>
        <v>0</v>
      </c>
    </row>
    <row r="82" spans="2:16" s="7" customFormat="1" ht="12">
      <c r="D82" s="17"/>
      <c r="E82" s="17"/>
      <c r="F82" s="17"/>
      <c r="G82" s="17"/>
      <c r="H82" s="17"/>
      <c r="I82" s="17"/>
      <c r="J82" s="17"/>
      <c r="L82" s="131" t="str">
        <f>L21</f>
        <v>% d’Autochtones</v>
      </c>
      <c r="M82" s="130">
        <f>IFERROR(M75/G75,"")</f>
        <v>1</v>
      </c>
      <c r="N82" s="130">
        <f>IFERROR(N75/H75,"")</f>
        <v>0.5</v>
      </c>
      <c r="O82" s="130">
        <f>IFERROR(O75/I75,"")</f>
        <v>0</v>
      </c>
      <c r="P82" s="14"/>
    </row>
    <row r="83" spans="2:16" s="42" customFormat="1" ht="12">
      <c r="B83" s="44" t="s">
        <v>201</v>
      </c>
      <c r="D83" s="45"/>
      <c r="E83" s="45"/>
      <c r="F83" s="45"/>
      <c r="G83" s="45"/>
      <c r="H83" s="45"/>
      <c r="I83" s="45"/>
      <c r="J83" s="45"/>
      <c r="L83" s="75"/>
      <c r="M83" s="75"/>
      <c r="N83" s="75"/>
      <c r="O83" s="75"/>
      <c r="P83" s="75"/>
    </row>
    <row r="84" spans="2:16" s="42" customFormat="1">
      <c r="B84" s="98" t="s">
        <v>202</v>
      </c>
      <c r="C84" s="74"/>
      <c r="D84" s="76"/>
      <c r="E84" s="76"/>
      <c r="F84" s="76"/>
      <c r="G84" s="76"/>
      <c r="H84" s="76"/>
      <c r="I84" s="76"/>
      <c r="J84" s="76"/>
    </row>
    <row r="85" spans="2:16" s="7" customFormat="1">
      <c r="B85" s="386" t="s">
        <v>200</v>
      </c>
      <c r="C85" s="387"/>
      <c r="D85" s="387"/>
      <c r="E85" s="387"/>
      <c r="F85" s="387"/>
      <c r="G85" s="387"/>
      <c r="H85" s="387"/>
      <c r="I85" s="387"/>
      <c r="J85" s="388"/>
    </row>
    <row r="86" spans="2:16" s="7" customFormat="1">
      <c r="B86" s="389"/>
      <c r="C86" s="390"/>
      <c r="D86" s="390"/>
      <c r="E86" s="390"/>
      <c r="F86" s="390"/>
      <c r="G86" s="390"/>
      <c r="H86" s="390"/>
      <c r="I86" s="390"/>
      <c r="J86" s="391"/>
    </row>
    <row r="87" spans="2:16" s="7" customFormat="1">
      <c r="B87" s="392"/>
      <c r="C87" s="393"/>
      <c r="D87" s="393"/>
      <c r="E87" s="393"/>
      <c r="F87" s="393"/>
      <c r="G87" s="393"/>
      <c r="H87" s="393"/>
      <c r="I87" s="393"/>
      <c r="J87" s="394"/>
    </row>
    <row r="88" spans="2:16" s="7" customFormat="1">
      <c r="D88" s="17"/>
      <c r="E88" s="17"/>
      <c r="F88" s="17"/>
      <c r="G88" s="17"/>
      <c r="H88" s="17"/>
      <c r="I88" s="17"/>
      <c r="J88" s="17"/>
    </row>
  </sheetData>
  <sheetProtection selectLockedCells="1" selectUnlockedCells="1"/>
  <mergeCells count="28">
    <mergeCell ref="AD35:AD40"/>
    <mergeCell ref="AD41:AD46"/>
    <mergeCell ref="AD47:AD52"/>
    <mergeCell ref="AD53:AD58"/>
    <mergeCell ref="D8:R8"/>
    <mergeCell ref="D9:R9"/>
    <mergeCell ref="B35:B40"/>
    <mergeCell ref="B41:B46"/>
    <mergeCell ref="B47:B52"/>
    <mergeCell ref="B53:B58"/>
    <mergeCell ref="U35:U40"/>
    <mergeCell ref="U41:U46"/>
    <mergeCell ref="U47:U52"/>
    <mergeCell ref="U53:U58"/>
    <mergeCell ref="AI69:AK69"/>
    <mergeCell ref="B85:J87"/>
    <mergeCell ref="B79:J81"/>
    <mergeCell ref="B78:J78"/>
    <mergeCell ref="G69:I69"/>
    <mergeCell ref="J69:L69"/>
    <mergeCell ref="M69:O69"/>
    <mergeCell ref="P69:R69"/>
    <mergeCell ref="AF69:AH69"/>
    <mergeCell ref="B63:F63"/>
    <mergeCell ref="B64:F64"/>
    <mergeCell ref="B65:F65"/>
    <mergeCell ref="Z69:AB69"/>
    <mergeCell ref="AC69:AE69"/>
  </mergeCells>
  <dataValidations count="3">
    <dataValidation type="list" allowBlank="1" showInputMessage="1" showErrorMessage="1" sqref="F6" xr:uid="{3187FE05-38DB-4093-A6C8-B296B7E7AF61}">
      <formula1>"Yes, No, Other"</formula1>
    </dataValidation>
    <dataValidation type="list" allowBlank="1" showInputMessage="1" showErrorMessage="1" sqref="C8" xr:uid="{4D4C6DE0-908C-4EAD-86A2-0B223EAB6800}">
      <formula1>"Oui, Non, Autre"</formula1>
    </dataValidation>
    <dataValidation type="list" allowBlank="1" showInputMessage="1" showErrorMessage="1" sqref="C9" xr:uid="{D40D6455-4B55-458A-9D73-A1714431A019}">
      <formula1>"Diversio, Google Forms, Survey Monkey, Système d'information Ressources humaines, Autre"</formula1>
    </dataValidation>
  </dataValidations>
  <pageMargins left="0.23622047244094499" right="0.23622047244094499" top="0.39370078740157499" bottom="0.39370078740157499" header="0.31496062992126" footer="0.31496062992126"/>
  <pageSetup paperSize="119" scale="47" fitToHeight="0" orientation="landscape" r:id="rId1"/>
  <ignoredErrors>
    <ignoredError sqref="U71:U74" unlockedFormula="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F178E9-D003-4A90-AEBA-733841444E35}">
  <sheetPr>
    <tabColor theme="3"/>
    <pageSetUpPr fitToPage="1"/>
  </sheetPr>
  <dimension ref="C2:T47"/>
  <sheetViews>
    <sheetView showGridLines="0" zoomScaleNormal="100" zoomScaleSheetLayoutView="85" workbookViewId="0">
      <selection activeCell="E4" sqref="E4"/>
    </sheetView>
  </sheetViews>
  <sheetFormatPr defaultColWidth="9" defaultRowHeight="11.4"/>
  <cols>
    <col min="1" max="2" width="1.3984375" style="7" customWidth="1"/>
    <col min="3" max="3" width="2.5" style="1" customWidth="1"/>
    <col min="4" max="7" width="15.5" style="7" customWidth="1"/>
    <col min="8" max="8" width="20" style="17" customWidth="1"/>
    <col min="9" max="10" width="17.5" style="17" customWidth="1"/>
    <col min="11" max="11" width="15.5" style="17" customWidth="1"/>
    <col min="12" max="16" width="15.5" style="7" customWidth="1"/>
    <col min="17" max="17" width="2.5" style="7" customWidth="1"/>
    <col min="18" max="19" width="15.5" style="7" customWidth="1"/>
    <col min="20" max="16384" width="9" style="7"/>
  </cols>
  <sheetData>
    <row r="2" spans="3:20" ht="14.25" customHeight="1">
      <c r="C2" s="232" t="s">
        <v>143</v>
      </c>
      <c r="D2" s="232"/>
    </row>
    <row r="4" spans="3:20" ht="24" customHeight="1">
      <c r="C4" s="415" t="s">
        <v>144</v>
      </c>
      <c r="D4" s="415"/>
      <c r="E4" s="329" t="str">
        <f>'Commandité.e – Quantitatives'!C4</f>
        <v>Commandité.e A</v>
      </c>
      <c r="F4" s="230"/>
      <c r="G4" s="230"/>
    </row>
    <row r="5" spans="3:20" ht="14.25" customHeight="1">
      <c r="C5" s="416" t="s">
        <v>145</v>
      </c>
      <c r="D5" s="416"/>
      <c r="E5" s="134" t="str">
        <f>'Commandité.e – Quantitatives'!C5</f>
        <v>31 décembre AAAA</v>
      </c>
      <c r="F5" s="231"/>
      <c r="G5" s="231"/>
    </row>
    <row r="6" spans="3:20" ht="14.25" customHeight="1">
      <c r="C6" s="416" t="s">
        <v>146</v>
      </c>
      <c r="D6" s="416"/>
      <c r="E6" s="134" t="str">
        <f>'Commandité.e – Quantitatives'!C6</f>
        <v>Nom, titre</v>
      </c>
      <c r="F6" s="231"/>
      <c r="G6" s="231"/>
      <c r="H6" s="7"/>
      <c r="I6" s="13"/>
      <c r="J6" s="13"/>
      <c r="K6" s="13"/>
      <c r="L6" s="13"/>
      <c r="M6" s="13"/>
      <c r="N6" s="13"/>
      <c r="O6" s="13"/>
      <c r="P6" s="13"/>
      <c r="Q6" s="13"/>
      <c r="R6" s="18"/>
      <c r="S6" s="16"/>
      <c r="T6" s="16"/>
    </row>
    <row r="7" spans="3:20" ht="8.25" customHeight="1"/>
    <row r="8" spans="3:20" ht="14.25" customHeight="1">
      <c r="C8" s="264" t="s">
        <v>153</v>
      </c>
      <c r="D8" s="233"/>
    </row>
    <row r="9" spans="3:20" ht="7.5" customHeight="1">
      <c r="M9" s="48"/>
    </row>
    <row r="10" spans="3:20" s="14" customFormat="1" ht="14.25" customHeight="1">
      <c r="C10" s="428" t="s">
        <v>203</v>
      </c>
      <c r="D10" s="428"/>
      <c r="E10" s="57"/>
      <c r="F10" s="221"/>
      <c r="G10" s="221"/>
      <c r="H10" s="58"/>
      <c r="I10" s="51"/>
      <c r="J10" s="51"/>
      <c r="K10" s="51"/>
      <c r="L10" s="50"/>
      <c r="M10" s="50"/>
      <c r="N10" s="50"/>
      <c r="O10" s="50"/>
      <c r="P10" s="50"/>
      <c r="Q10" s="7"/>
    </row>
    <row r="11" spans="3:20">
      <c r="D11" s="41"/>
      <c r="E11" s="42"/>
      <c r="F11" s="42"/>
      <c r="G11" s="42"/>
      <c r="H11" s="45"/>
    </row>
    <row r="12" spans="3:20" s="14" customFormat="1" ht="14.25" customHeight="1">
      <c r="C12" s="233" t="s">
        <v>204</v>
      </c>
      <c r="D12" s="233"/>
      <c r="E12" s="223"/>
      <c r="F12" s="223"/>
      <c r="G12" s="223"/>
      <c r="H12" s="223"/>
      <c r="I12" s="125" t="s">
        <v>151</v>
      </c>
      <c r="J12" s="125" t="s">
        <v>218</v>
      </c>
      <c r="K12" s="44" t="s">
        <v>219</v>
      </c>
    </row>
    <row r="13" spans="3:20" s="14" customFormat="1" ht="6" customHeight="1">
      <c r="C13" s="4"/>
      <c r="D13" s="223"/>
      <c r="E13" s="223"/>
      <c r="F13" s="223"/>
      <c r="G13" s="223"/>
      <c r="H13" s="223"/>
      <c r="I13" s="429" t="s">
        <v>11</v>
      </c>
      <c r="J13" s="429"/>
    </row>
    <row r="14" spans="3:20" s="4" customFormat="1" ht="14.25" customHeight="1">
      <c r="C14" s="263" t="s">
        <v>205</v>
      </c>
      <c r="D14" s="263"/>
      <c r="E14" s="223"/>
      <c r="F14" s="223"/>
      <c r="G14" s="223"/>
      <c r="H14" s="223"/>
      <c r="I14" s="429"/>
      <c r="J14" s="429"/>
    </row>
    <row r="15" spans="3:20">
      <c r="C15" s="1">
        <v>1</v>
      </c>
      <c r="D15" s="42" t="s">
        <v>206</v>
      </c>
      <c r="E15" s="42"/>
      <c r="F15" s="42"/>
      <c r="G15" s="42"/>
      <c r="H15" s="45"/>
      <c r="I15" s="127"/>
      <c r="J15" s="127"/>
      <c r="K15" s="414" t="s">
        <v>217</v>
      </c>
      <c r="L15" s="414"/>
      <c r="M15" s="414"/>
      <c r="N15" s="414"/>
      <c r="O15" s="414"/>
      <c r="P15" s="414"/>
    </row>
    <row r="16" spans="3:20">
      <c r="C16" s="1">
        <f t="shared" ref="C16:C23" si="0">C15+1</f>
        <v>2</v>
      </c>
      <c r="D16" s="42" t="s">
        <v>207</v>
      </c>
      <c r="E16" s="42"/>
      <c r="F16" s="42"/>
      <c r="G16" s="42"/>
      <c r="H16" s="45"/>
      <c r="I16" s="127"/>
      <c r="J16" s="127"/>
      <c r="K16" s="414" t="s">
        <v>217</v>
      </c>
      <c r="L16" s="414"/>
      <c r="M16" s="414"/>
      <c r="N16" s="414"/>
      <c r="O16" s="414"/>
      <c r="P16" s="414"/>
    </row>
    <row r="17" spans="3:16">
      <c r="C17" s="1">
        <f t="shared" si="0"/>
        <v>3</v>
      </c>
      <c r="D17" s="42" t="s">
        <v>208</v>
      </c>
      <c r="E17" s="42"/>
      <c r="F17" s="42"/>
      <c r="G17" s="42"/>
      <c r="H17" s="45"/>
      <c r="I17" s="127"/>
      <c r="J17" s="127"/>
      <c r="K17" s="414" t="s">
        <v>217</v>
      </c>
      <c r="L17" s="414"/>
      <c r="M17" s="414"/>
      <c r="N17" s="414"/>
      <c r="O17" s="414"/>
      <c r="P17" s="414"/>
    </row>
    <row r="18" spans="3:16">
      <c r="C18" s="1">
        <f t="shared" si="0"/>
        <v>4</v>
      </c>
      <c r="D18" s="42" t="s">
        <v>209</v>
      </c>
      <c r="E18" s="42"/>
      <c r="F18" s="42"/>
      <c r="G18" s="42"/>
      <c r="H18" s="45"/>
      <c r="I18" s="127"/>
      <c r="J18" s="127"/>
      <c r="K18" s="414" t="s">
        <v>217</v>
      </c>
      <c r="L18" s="414"/>
      <c r="M18" s="414"/>
      <c r="N18" s="414"/>
      <c r="O18" s="414"/>
      <c r="P18" s="414"/>
    </row>
    <row r="19" spans="3:16">
      <c r="C19" s="1">
        <f t="shared" si="0"/>
        <v>5</v>
      </c>
      <c r="D19" s="42" t="s">
        <v>210</v>
      </c>
      <c r="E19" s="42"/>
      <c r="F19" s="42"/>
      <c r="G19" s="42"/>
      <c r="H19" s="45"/>
      <c r="I19" s="127"/>
      <c r="J19" s="127"/>
      <c r="K19" s="414" t="s">
        <v>217</v>
      </c>
      <c r="L19" s="414"/>
      <c r="M19" s="414"/>
      <c r="N19" s="414"/>
      <c r="O19" s="414"/>
      <c r="P19" s="414"/>
    </row>
    <row r="20" spans="3:16">
      <c r="C20" s="1">
        <f t="shared" si="0"/>
        <v>6</v>
      </c>
      <c r="D20" s="42" t="s">
        <v>211</v>
      </c>
      <c r="E20" s="42"/>
      <c r="F20" s="42"/>
      <c r="G20" s="42"/>
      <c r="H20" s="45"/>
      <c r="I20" s="127"/>
      <c r="J20" s="127"/>
      <c r="K20" s="414" t="s">
        <v>217</v>
      </c>
      <c r="L20" s="414"/>
      <c r="M20" s="414"/>
      <c r="N20" s="414"/>
      <c r="O20" s="414"/>
      <c r="P20" s="414"/>
    </row>
    <row r="21" spans="3:16">
      <c r="C21" s="1">
        <f t="shared" si="0"/>
        <v>7</v>
      </c>
      <c r="D21" s="42" t="s">
        <v>212</v>
      </c>
      <c r="E21" s="42"/>
      <c r="F21" s="42"/>
      <c r="G21" s="42"/>
      <c r="H21" s="45"/>
      <c r="I21" s="127"/>
      <c r="J21" s="127"/>
      <c r="K21" s="414" t="s">
        <v>217</v>
      </c>
      <c r="L21" s="414"/>
      <c r="M21" s="414"/>
      <c r="N21" s="414"/>
      <c r="O21" s="414"/>
      <c r="P21" s="414"/>
    </row>
    <row r="22" spans="3:16">
      <c r="C22" s="1">
        <f t="shared" si="0"/>
        <v>8</v>
      </c>
      <c r="D22" s="42" t="s">
        <v>213</v>
      </c>
      <c r="E22" s="42"/>
      <c r="F22" s="42"/>
      <c r="G22" s="42"/>
      <c r="H22" s="45"/>
      <c r="I22" s="127"/>
      <c r="J22" s="127"/>
      <c r="K22" s="414" t="s">
        <v>217</v>
      </c>
      <c r="L22" s="414"/>
      <c r="M22" s="414"/>
      <c r="N22" s="414"/>
      <c r="O22" s="414"/>
      <c r="P22" s="414"/>
    </row>
    <row r="23" spans="3:16">
      <c r="C23" s="1">
        <f t="shared" si="0"/>
        <v>9</v>
      </c>
      <c r="D23" s="42" t="s">
        <v>214</v>
      </c>
      <c r="E23" s="42"/>
      <c r="F23" s="42"/>
      <c r="G23" s="42"/>
      <c r="H23" s="45"/>
      <c r="I23" s="127"/>
      <c r="J23" s="127"/>
      <c r="K23" s="414" t="s">
        <v>217</v>
      </c>
      <c r="L23" s="414"/>
      <c r="M23" s="414"/>
      <c r="N23" s="414"/>
      <c r="O23" s="414"/>
      <c r="P23" s="414"/>
    </row>
    <row r="24" spans="3:16" ht="6" customHeight="1">
      <c r="I24" s="28"/>
      <c r="J24" s="28"/>
      <c r="K24" s="27"/>
      <c r="L24" s="27"/>
      <c r="M24" s="27"/>
      <c r="N24" s="27"/>
      <c r="O24" s="27"/>
      <c r="P24" s="27"/>
    </row>
    <row r="25" spans="3:16" ht="14.25" customHeight="1">
      <c r="C25" s="262" t="s">
        <v>215</v>
      </c>
      <c r="D25" s="262"/>
      <c r="I25" s="28"/>
      <c r="J25" s="28"/>
      <c r="K25" s="27"/>
      <c r="L25" s="27"/>
      <c r="M25" s="27"/>
      <c r="N25" s="27"/>
      <c r="O25" s="27"/>
      <c r="P25" s="27"/>
    </row>
    <row r="26" spans="3:16" ht="25.5" customHeight="1">
      <c r="C26" s="8">
        <v>10</v>
      </c>
      <c r="D26" s="412" t="s">
        <v>216</v>
      </c>
      <c r="E26" s="412"/>
      <c r="F26" s="412"/>
      <c r="G26" s="412"/>
      <c r="H26" s="413"/>
      <c r="I26" s="127"/>
      <c r="J26" s="127"/>
      <c r="K26" s="414" t="s">
        <v>217</v>
      </c>
      <c r="L26" s="414"/>
      <c r="M26" s="414"/>
      <c r="N26" s="414"/>
      <c r="O26" s="414"/>
      <c r="P26" s="414"/>
    </row>
    <row r="27" spans="3:16">
      <c r="I27" s="42"/>
      <c r="J27" s="42"/>
      <c r="K27" s="42"/>
    </row>
    <row r="28" spans="3:16" ht="14.25" customHeight="1">
      <c r="C28" s="417" t="s">
        <v>220</v>
      </c>
      <c r="D28" s="417"/>
      <c r="I28" s="125" t="s">
        <v>151</v>
      </c>
      <c r="J28" s="125" t="s">
        <v>218</v>
      </c>
      <c r="K28" s="223" t="s">
        <v>219</v>
      </c>
      <c r="L28" s="29"/>
      <c r="M28" s="29"/>
      <c r="N28" s="29"/>
      <c r="O28" s="29"/>
      <c r="P28" s="29"/>
    </row>
    <row r="29" spans="3:16" ht="6" customHeight="1">
      <c r="D29" s="14"/>
      <c r="I29" s="31"/>
      <c r="J29" s="31"/>
      <c r="K29" s="31"/>
      <c r="L29" s="29"/>
      <c r="M29" s="29"/>
      <c r="N29" s="29"/>
      <c r="O29" s="29"/>
      <c r="P29" s="29"/>
    </row>
    <row r="30" spans="3:16" s="4" customFormat="1" ht="14.25" customHeight="1">
      <c r="C30" s="263" t="s">
        <v>221</v>
      </c>
      <c r="D30" s="263"/>
      <c r="I30" s="38"/>
      <c r="J30" s="38"/>
    </row>
    <row r="31" spans="3:16">
      <c r="C31" s="1">
        <v>1</v>
      </c>
      <c r="D31" s="42" t="s">
        <v>222</v>
      </c>
      <c r="I31" s="127"/>
      <c r="J31" s="127"/>
      <c r="K31" s="414" t="s">
        <v>217</v>
      </c>
      <c r="L31" s="414"/>
      <c r="M31" s="414"/>
      <c r="N31" s="414"/>
      <c r="O31" s="414"/>
      <c r="P31" s="414"/>
    </row>
    <row r="32" spans="3:16">
      <c r="C32" s="1">
        <f>C31+1</f>
        <v>2</v>
      </c>
      <c r="D32" s="42" t="s">
        <v>223</v>
      </c>
      <c r="I32" s="127"/>
      <c r="J32" s="127"/>
      <c r="K32" s="414" t="s">
        <v>217</v>
      </c>
      <c r="L32" s="414"/>
      <c r="M32" s="414"/>
      <c r="N32" s="414"/>
      <c r="O32" s="414"/>
      <c r="P32" s="414"/>
    </row>
    <row r="33" spans="3:16">
      <c r="C33" s="1">
        <f>C32+1</f>
        <v>3</v>
      </c>
      <c r="D33" s="42" t="s">
        <v>224</v>
      </c>
      <c r="I33" s="127"/>
      <c r="J33" s="127"/>
      <c r="K33" s="414" t="s">
        <v>217</v>
      </c>
      <c r="L33" s="414"/>
      <c r="M33" s="414"/>
      <c r="N33" s="414"/>
      <c r="O33" s="414"/>
      <c r="P33" s="414"/>
    </row>
    <row r="35" spans="3:16" ht="14.25" customHeight="1">
      <c r="C35" s="417" t="s">
        <v>231</v>
      </c>
      <c r="D35" s="417"/>
      <c r="I35" s="125" t="s">
        <v>151</v>
      </c>
      <c r="J35" s="125" t="s">
        <v>218</v>
      </c>
      <c r="K35" s="223" t="s">
        <v>219</v>
      </c>
      <c r="L35" s="29"/>
      <c r="M35" s="29"/>
      <c r="N35" s="29"/>
      <c r="O35" s="29"/>
      <c r="P35" s="29"/>
    </row>
    <row r="36" spans="3:16" ht="6" customHeight="1">
      <c r="I36" s="20"/>
      <c r="J36" s="20"/>
      <c r="K36" s="31"/>
      <c r="L36" s="29"/>
      <c r="M36" s="29"/>
      <c r="N36" s="29"/>
      <c r="O36" s="29"/>
      <c r="P36" s="29"/>
    </row>
    <row r="37" spans="3:16" s="1" customFormat="1" ht="14.25" customHeight="1">
      <c r="C37" s="262" t="s">
        <v>225</v>
      </c>
      <c r="D37" s="262"/>
      <c r="H37" s="39"/>
      <c r="I37" s="38"/>
      <c r="J37" s="38"/>
      <c r="K37" s="4"/>
      <c r="L37" s="4"/>
      <c r="M37" s="4"/>
      <c r="N37" s="4"/>
      <c r="O37" s="4"/>
      <c r="P37" s="4"/>
    </row>
    <row r="38" spans="3:16">
      <c r="C38" s="1">
        <v>1</v>
      </c>
      <c r="D38" s="42" t="s">
        <v>226</v>
      </c>
      <c r="I38" s="127"/>
      <c r="J38" s="127"/>
      <c r="K38" s="414" t="s">
        <v>217</v>
      </c>
      <c r="L38" s="414"/>
      <c r="M38" s="414"/>
      <c r="N38" s="414"/>
      <c r="O38" s="414"/>
      <c r="P38" s="414"/>
    </row>
    <row r="39" spans="3:16">
      <c r="C39" s="1">
        <v>2</v>
      </c>
      <c r="D39" s="42" t="s">
        <v>227</v>
      </c>
      <c r="I39" s="127"/>
      <c r="J39" s="127"/>
      <c r="K39" s="414" t="s">
        <v>217</v>
      </c>
      <c r="L39" s="414"/>
      <c r="M39" s="414"/>
      <c r="N39" s="414"/>
      <c r="O39" s="414"/>
      <c r="P39" s="414"/>
    </row>
    <row r="40" spans="3:16">
      <c r="C40" s="1">
        <v>3</v>
      </c>
      <c r="D40" s="42" t="s">
        <v>228</v>
      </c>
      <c r="H40" s="126"/>
      <c r="I40" s="127"/>
      <c r="J40" s="127"/>
      <c r="K40" s="414" t="s">
        <v>217</v>
      </c>
      <c r="L40" s="414"/>
      <c r="M40" s="414"/>
      <c r="N40" s="414"/>
      <c r="O40" s="414"/>
      <c r="P40" s="414"/>
    </row>
    <row r="41" spans="3:16">
      <c r="D41" s="42"/>
    </row>
    <row r="42" spans="3:16" ht="14.25" customHeight="1">
      <c r="C42" s="417" t="s">
        <v>229</v>
      </c>
      <c r="D42" s="417"/>
    </row>
    <row r="43" spans="3:16" ht="6" customHeight="1">
      <c r="D43" s="14"/>
    </row>
    <row r="44" spans="3:16" s="1" customFormat="1" ht="14.25" customHeight="1">
      <c r="C44" s="427" t="s">
        <v>230</v>
      </c>
      <c r="D44" s="427"/>
      <c r="E44" s="427"/>
      <c r="F44" s="427"/>
      <c r="G44" s="427"/>
      <c r="H44" s="427"/>
      <c r="I44" s="427"/>
      <c r="J44" s="39"/>
      <c r="K44" s="39"/>
    </row>
    <row r="45" spans="3:16" ht="14.25" customHeight="1">
      <c r="C45" s="418" t="s">
        <v>217</v>
      </c>
      <c r="D45" s="419"/>
      <c r="E45" s="419"/>
      <c r="F45" s="419"/>
      <c r="G45" s="419"/>
      <c r="H45" s="419"/>
      <c r="I45" s="419"/>
      <c r="J45" s="419"/>
      <c r="K45" s="419"/>
      <c r="L45" s="419"/>
      <c r="M45" s="419"/>
      <c r="N45" s="419"/>
      <c r="O45" s="419"/>
      <c r="P45" s="420"/>
    </row>
    <row r="46" spans="3:16">
      <c r="C46" s="421"/>
      <c r="D46" s="422"/>
      <c r="E46" s="422"/>
      <c r="F46" s="422"/>
      <c r="G46" s="422"/>
      <c r="H46" s="422"/>
      <c r="I46" s="422"/>
      <c r="J46" s="422"/>
      <c r="K46" s="422"/>
      <c r="L46" s="422"/>
      <c r="M46" s="422"/>
      <c r="N46" s="422"/>
      <c r="O46" s="422"/>
      <c r="P46" s="423"/>
    </row>
    <row r="47" spans="3:16">
      <c r="C47" s="424"/>
      <c r="D47" s="425"/>
      <c r="E47" s="425"/>
      <c r="F47" s="425"/>
      <c r="G47" s="425"/>
      <c r="H47" s="425"/>
      <c r="I47" s="425"/>
      <c r="J47" s="425"/>
      <c r="K47" s="425"/>
      <c r="L47" s="425"/>
      <c r="M47" s="425"/>
      <c r="N47" s="425"/>
      <c r="O47" s="425"/>
      <c r="P47" s="426"/>
    </row>
  </sheetData>
  <mergeCells count="27">
    <mergeCell ref="C4:D4"/>
    <mergeCell ref="C5:D5"/>
    <mergeCell ref="C6:D6"/>
    <mergeCell ref="C42:D42"/>
    <mergeCell ref="C45:P47"/>
    <mergeCell ref="C44:I44"/>
    <mergeCell ref="K31:P31"/>
    <mergeCell ref="K32:P32"/>
    <mergeCell ref="K40:P40"/>
    <mergeCell ref="C35:D35"/>
    <mergeCell ref="K33:P33"/>
    <mergeCell ref="K38:P38"/>
    <mergeCell ref="K39:P39"/>
    <mergeCell ref="C10:D10"/>
    <mergeCell ref="C28:D28"/>
    <mergeCell ref="I13:J14"/>
    <mergeCell ref="K15:P15"/>
    <mergeCell ref="K16:P16"/>
    <mergeCell ref="K17:P17"/>
    <mergeCell ref="K18:P18"/>
    <mergeCell ref="K19:P19"/>
    <mergeCell ref="D26:H26"/>
    <mergeCell ref="K20:P20"/>
    <mergeCell ref="K21:P21"/>
    <mergeCell ref="K26:P26"/>
    <mergeCell ref="K22:P22"/>
    <mergeCell ref="K23:P23"/>
  </mergeCells>
  <dataValidations count="12">
    <dataValidation type="list" allowBlank="1" showInputMessage="1" showErrorMessage="1" sqref="J24:J25" xr:uid="{513046C8-16E3-4BAD-95F9-B55BBC1C0BCC}">
      <formula1>"No - Developing, No - Have Not Implemented"</formula1>
    </dataValidation>
    <dataValidation type="list" allowBlank="1" showInputMessage="1" showErrorMessage="1" sqref="I24:I25" xr:uid="{6DFB68D1-7437-4B7D-832E-7A123BC219D4}">
      <formula1>"Yes - Reporting System, Yes - Ombudsman, Yes - Both"</formula1>
    </dataValidation>
    <dataValidation type="list" allowBlank="1" showInputMessage="1" showErrorMessage="1" sqref="I6" xr:uid="{4A70FD59-CFF7-4EB5-8762-2F83E840E5A3}">
      <formula1>"Yes, No, Other"</formula1>
    </dataValidation>
    <dataValidation type="list" allowBlank="1" showInputMessage="1" showErrorMessage="1" sqref="I23" xr:uid="{8F698CA1-E96B-462F-AB78-3C0D4AA6B692}">
      <formula1>"Oui – Système de signalement, Oui – Ombusdman, Oui – Les deux"</formula1>
    </dataValidation>
    <dataValidation type="list" allowBlank="1" showInputMessage="1" showErrorMessage="1" sqref="I22" xr:uid="{1357F063-2EC1-40C7-94E5-5AB0A29E2C4D}">
      <formula1>"Oui – Employé.es, Oui – Sociétés en portefeuille, Oui – Les deux"</formula1>
    </dataValidation>
    <dataValidation type="list" allowBlank="1" showInputMessage="1" showErrorMessage="1" sqref="I21" xr:uid="{F3E4C16A-DDA4-4E56-985C-F175FA01F914}">
      <formula1>"Oui – Sondages, Oui – Suivi "</formula1>
    </dataValidation>
    <dataValidation type="list" allowBlank="1" showInputMessage="1" showErrorMessage="1" sqref="I18" xr:uid="{CE787AC1-FB9D-4FD8-852C-1BFCCB8F570B}">
      <formula1>"Oui – Politique sur les congés pour obligations familiales, Oui – Politique sur le travail flexible, Oui – Les deux"</formula1>
    </dataValidation>
    <dataValidation type="list" allowBlank="1" showInputMessage="1" showErrorMessage="1" sqref="I16" xr:uid="{03568301-05CD-4763-973F-028C1423AD5F}">
      <formula1>"Oui – Version de la société, Oui – Version de BDC, Oui – Les deux"</formula1>
    </dataValidation>
    <dataValidation type="list" allowBlank="1" showInputMessage="1" showErrorMessage="1" sqref="I17 I19:I20 I26 I31:I33 I38:I40" xr:uid="{A1525046-AF53-4C14-863B-A7141F28D322}">
      <formula1>"Oui"</formula1>
    </dataValidation>
    <dataValidation type="list" allowBlank="1" showInputMessage="1" showErrorMessage="1" sqref="I15" xr:uid="{78004E46-D71B-4DED-B008-F406B762551F}">
      <formula1>"Oui – Déclaration/stratégie sur la diversité et l’inclusion, Oui – Responsable/champion de la diversité, Oui – Les deux"</formula1>
    </dataValidation>
    <dataValidation type="list" allowBlank="1" showInputMessage="1" showErrorMessage="1" sqref="J15:J23 J26" xr:uid="{A23B0810-2646-44BF-918F-3DDD3BBC68D3}">
      <formula1>"Non – En cours d’élaboration, Non – n’a pas été mis en place"</formula1>
    </dataValidation>
    <dataValidation type="list" allowBlank="1" showInputMessage="1" showErrorMessage="1" sqref="J31:J33 J38:J40" xr:uid="{1A49DD9B-B4A8-4613-AC4A-B1DA6D3FA831}">
      <formula1>"Non"</formula1>
    </dataValidation>
  </dataValidations>
  <pageMargins left="0.23622047244094499" right="0.23622047244094499" top="0.39370078740157499" bottom="0.39370078740157499" header="0.31496062992126" footer="0.31496062992126"/>
  <pageSetup paperSize="119" scale="43" fitToHeight="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0FF5E7-BF57-435B-AD81-54B6CE89B7F8}">
  <sheetPr>
    <tabColor theme="3"/>
    <pageSetUpPr fitToPage="1"/>
  </sheetPr>
  <dimension ref="A1:AY42"/>
  <sheetViews>
    <sheetView showGridLines="0" zoomScaleNormal="100" zoomScaleSheetLayoutView="68" zoomScalePageLayoutView="85" workbookViewId="0">
      <selection activeCell="E5" sqref="E5:G7"/>
    </sheetView>
  </sheetViews>
  <sheetFormatPr defaultColWidth="9" defaultRowHeight="11.4" outlineLevelCol="1"/>
  <cols>
    <col min="1" max="1" width="1.3984375" style="13" customWidth="1"/>
    <col min="2" max="2" width="21.69921875" style="13" customWidth="1"/>
    <col min="3" max="3" width="15.5" style="13" customWidth="1"/>
    <col min="4" max="7" width="15.5" style="18" customWidth="1"/>
    <col min="8" max="13" width="15.5" style="13" customWidth="1" outlineLevel="1"/>
    <col min="14" max="14" width="15.5" style="13" customWidth="1"/>
    <col min="15" max="20" width="15.5" style="13" customWidth="1" outlineLevel="1"/>
    <col min="21" max="21" width="15.5" style="13" customWidth="1"/>
    <col min="22" max="27" width="15.5" style="13" customWidth="1" outlineLevel="1"/>
    <col min="28" max="51" width="15.5" style="13" customWidth="1"/>
    <col min="52" max="16384" width="9" style="97"/>
  </cols>
  <sheetData>
    <row r="1" spans="1:51" ht="12" customHeight="1">
      <c r="C1" s="245"/>
      <c r="D1" s="33"/>
      <c r="E1" s="33"/>
      <c r="F1" s="13"/>
      <c r="G1" s="13"/>
    </row>
    <row r="2" spans="1:51" ht="15.9" customHeight="1">
      <c r="B2" s="234" t="s">
        <v>232</v>
      </c>
      <c r="C2" s="245"/>
      <c r="D2" s="33"/>
      <c r="E2" s="334" t="s">
        <v>234</v>
      </c>
      <c r="F2" s="52"/>
      <c r="G2" s="13"/>
    </row>
    <row r="3" spans="1:51" ht="12" customHeight="1">
      <c r="B3" s="81"/>
      <c r="C3" s="81"/>
      <c r="D3" s="33"/>
      <c r="E3" s="53" t="s">
        <v>235</v>
      </c>
      <c r="F3" s="52"/>
      <c r="G3" s="13"/>
      <c r="H3" s="432" t="s">
        <v>440</v>
      </c>
      <c r="I3" s="433"/>
      <c r="J3" s="433"/>
      <c r="K3" s="433"/>
      <c r="L3" s="434"/>
    </row>
    <row r="4" spans="1:51" ht="26.4" customHeight="1">
      <c r="B4" s="346" t="s">
        <v>144</v>
      </c>
      <c r="C4" s="329" t="str">
        <f>'Commandité.e – Quantitatives'!C4</f>
        <v>Commandité.e A</v>
      </c>
      <c r="D4" s="33"/>
      <c r="E4" s="430" t="s">
        <v>236</v>
      </c>
      <c r="F4" s="430"/>
      <c r="G4" s="431"/>
      <c r="H4" s="435"/>
      <c r="I4" s="436"/>
      <c r="J4" s="436"/>
      <c r="K4" s="436"/>
      <c r="L4" s="437"/>
    </row>
    <row r="5" spans="1:51" ht="12" customHeight="1">
      <c r="B5" s="331" t="s">
        <v>145</v>
      </c>
      <c r="C5" s="329" t="s">
        <v>233</v>
      </c>
      <c r="D5" s="33"/>
      <c r="E5" s="430" t="s">
        <v>451</v>
      </c>
      <c r="F5" s="430"/>
      <c r="G5" s="430"/>
      <c r="H5" s="435"/>
      <c r="I5" s="436"/>
      <c r="J5" s="436"/>
      <c r="K5" s="436"/>
      <c r="L5" s="437"/>
    </row>
    <row r="6" spans="1:51" ht="12" customHeight="1">
      <c r="B6" s="81"/>
      <c r="C6" s="81"/>
      <c r="D6" s="33"/>
      <c r="E6" s="430"/>
      <c r="F6" s="430"/>
      <c r="G6" s="430"/>
      <c r="H6" s="438"/>
      <c r="I6" s="439"/>
      <c r="J6" s="439"/>
      <c r="K6" s="439"/>
      <c r="L6" s="440"/>
      <c r="AE6" s="213" t="s">
        <v>443</v>
      </c>
      <c r="AF6" s="214"/>
      <c r="AG6" s="214"/>
      <c r="AH6" s="214"/>
      <c r="AI6" s="214"/>
      <c r="AJ6" s="214"/>
      <c r="AK6" s="214"/>
      <c r="AL6" s="213" t="s">
        <v>442</v>
      </c>
      <c r="AM6" s="214"/>
      <c r="AN6" s="214"/>
      <c r="AO6" s="214"/>
      <c r="AP6" s="214"/>
      <c r="AQ6" s="214"/>
      <c r="AR6" s="214"/>
      <c r="AS6" s="213" t="s">
        <v>441</v>
      </c>
    </row>
    <row r="7" spans="1:51" ht="12">
      <c r="B7" s="81"/>
      <c r="C7" s="81"/>
      <c r="D7" s="33"/>
      <c r="E7" s="430"/>
      <c r="F7" s="430"/>
      <c r="G7" s="430"/>
      <c r="H7" s="345"/>
      <c r="I7" s="345"/>
      <c r="J7" s="345"/>
      <c r="K7" s="345"/>
      <c r="L7" s="345"/>
      <c r="AE7" s="213"/>
      <c r="AF7" s="214"/>
      <c r="AG7" s="214"/>
      <c r="AH7" s="214"/>
      <c r="AI7" s="214"/>
      <c r="AJ7" s="214"/>
      <c r="AK7" s="214"/>
      <c r="AL7" s="213"/>
      <c r="AM7" s="214"/>
      <c r="AN7" s="214"/>
      <c r="AO7" s="214"/>
      <c r="AP7" s="214"/>
      <c r="AQ7" s="214"/>
      <c r="AR7" s="214"/>
      <c r="AS7" s="213"/>
    </row>
    <row r="8" spans="1:51" ht="12" customHeight="1">
      <c r="B8" s="265" t="s">
        <v>237</v>
      </c>
      <c r="C8" s="246"/>
      <c r="D8" s="33"/>
      <c r="E8" s="247"/>
      <c r="F8" s="52"/>
      <c r="G8" s="13"/>
      <c r="AA8" s="81"/>
    </row>
    <row r="9" spans="1:51" ht="12" customHeight="1">
      <c r="B9" s="81"/>
      <c r="C9" s="81"/>
      <c r="D9" s="33"/>
      <c r="E9" s="33"/>
      <c r="F9" s="13"/>
      <c r="G9" s="13"/>
      <c r="H9" s="444" t="s">
        <v>252</v>
      </c>
      <c r="I9" s="444"/>
      <c r="J9" s="444"/>
      <c r="K9" s="444"/>
      <c r="L9" s="444"/>
      <c r="M9" s="444"/>
      <c r="N9" s="444"/>
      <c r="O9" s="445" t="s">
        <v>136</v>
      </c>
      <c r="P9" s="445"/>
      <c r="Q9" s="445"/>
      <c r="R9" s="445"/>
      <c r="S9" s="445"/>
      <c r="T9" s="445"/>
      <c r="U9" s="445"/>
      <c r="V9" s="446" t="s">
        <v>137</v>
      </c>
      <c r="W9" s="446"/>
      <c r="X9" s="446"/>
      <c r="Y9" s="446"/>
      <c r="Z9" s="446"/>
      <c r="AA9" s="446"/>
      <c r="AB9" s="447"/>
      <c r="AE9" s="441" t="str">
        <f>H9</f>
        <v>Tous les employés</v>
      </c>
      <c r="AF9" s="441"/>
      <c r="AG9" s="441"/>
      <c r="AH9" s="441"/>
      <c r="AI9" s="441"/>
      <c r="AJ9" s="441"/>
      <c r="AK9" s="441"/>
      <c r="AL9" s="442" t="str">
        <f>O9</f>
        <v>Équipe de direction</v>
      </c>
      <c r="AM9" s="442"/>
      <c r="AN9" s="442"/>
      <c r="AO9" s="442"/>
      <c r="AP9" s="442"/>
      <c r="AQ9" s="442"/>
      <c r="AR9" s="442"/>
      <c r="AS9" s="443" t="str">
        <f>V9</f>
        <v>Conseil d’administration</v>
      </c>
      <c r="AT9" s="443"/>
      <c r="AU9" s="443"/>
      <c r="AV9" s="443"/>
      <c r="AW9" s="443"/>
      <c r="AX9" s="443"/>
      <c r="AY9" s="443"/>
    </row>
    <row r="10" spans="1:51" ht="60">
      <c r="B10" s="235" t="s">
        <v>238</v>
      </c>
      <c r="C10" s="236" t="s">
        <v>239</v>
      </c>
      <c r="D10" s="332" t="s">
        <v>150</v>
      </c>
      <c r="E10" s="333" t="s">
        <v>240</v>
      </c>
      <c r="F10" s="333" t="s">
        <v>241</v>
      </c>
      <c r="G10" s="333" t="s">
        <v>242</v>
      </c>
      <c r="H10" s="237" t="s">
        <v>243</v>
      </c>
      <c r="I10" s="238" t="s">
        <v>244</v>
      </c>
      <c r="J10" s="238" t="s">
        <v>245</v>
      </c>
      <c r="K10" s="238" t="s">
        <v>246</v>
      </c>
      <c r="L10" s="238" t="s">
        <v>247</v>
      </c>
      <c r="M10" s="239" t="s">
        <v>248</v>
      </c>
      <c r="N10" s="237" t="s">
        <v>249</v>
      </c>
      <c r="O10" s="240" t="s">
        <v>243</v>
      </c>
      <c r="P10" s="241" t="s">
        <v>244</v>
      </c>
      <c r="Q10" s="241" t="s">
        <v>245</v>
      </c>
      <c r="R10" s="241" t="s">
        <v>246</v>
      </c>
      <c r="S10" s="241" t="s">
        <v>247</v>
      </c>
      <c r="T10" s="241" t="s">
        <v>248</v>
      </c>
      <c r="U10" s="241" t="s">
        <v>250</v>
      </c>
      <c r="V10" s="242" t="s">
        <v>243</v>
      </c>
      <c r="W10" s="243" t="s">
        <v>244</v>
      </c>
      <c r="X10" s="243" t="s">
        <v>245</v>
      </c>
      <c r="Y10" s="243" t="s">
        <v>246</v>
      </c>
      <c r="Z10" s="243" t="s">
        <v>247</v>
      </c>
      <c r="AA10" s="244" t="s">
        <v>248</v>
      </c>
      <c r="AB10" s="244" t="s">
        <v>251</v>
      </c>
      <c r="AE10" s="267" t="str">
        <f>H10</f>
        <v>Nombre de femmes</v>
      </c>
      <c r="AF10" s="268" t="str">
        <f>I10</f>
        <v>Nombre de personnes racisées, 
noires ou de couleur</v>
      </c>
      <c r="AG10" s="268" t="str">
        <f t="shared" ref="AG10:AY10" si="0">J10</f>
        <v>Nombre d’Autochtones</v>
      </c>
      <c r="AH10" s="268" t="str">
        <f t="shared" si="0"/>
        <v>Nombre de membres de la communauté LGBTQ2+</v>
      </c>
      <c r="AI10" s="268" t="str">
        <f t="shared" si="0"/>
        <v>Nombre d’ancien.nes combattant.es</v>
      </c>
      <c r="AJ10" s="269" t="str">
        <f t="shared" si="0"/>
        <v>Nombre de personnes ayant une incapacité</v>
      </c>
      <c r="AK10" s="270" t="str">
        <f t="shared" si="0"/>
        <v>Nombre total 
Employé.es</v>
      </c>
      <c r="AL10" s="271" t="str">
        <f t="shared" si="0"/>
        <v>Nombre de femmes</v>
      </c>
      <c r="AM10" s="271" t="str">
        <f t="shared" si="0"/>
        <v>Nombre de personnes racisées, 
noires ou de couleur</v>
      </c>
      <c r="AN10" s="271" t="str">
        <f t="shared" si="0"/>
        <v>Nombre d’Autochtones</v>
      </c>
      <c r="AO10" s="271" t="str">
        <f t="shared" si="0"/>
        <v>Nombre de membres de la communauté LGBTQ2+</v>
      </c>
      <c r="AP10" s="271" t="str">
        <f t="shared" si="0"/>
        <v>Nombre d’ancien.nes combattant.es</v>
      </c>
      <c r="AQ10" s="271" t="str">
        <f t="shared" si="0"/>
        <v>Nombre de personnes ayant une incapacité</v>
      </c>
      <c r="AR10" s="270" t="str">
        <f t="shared" si="0"/>
        <v>Nombre total Équipe de direction</v>
      </c>
      <c r="AS10" s="267" t="str">
        <f t="shared" si="0"/>
        <v>Nombre de femmes</v>
      </c>
      <c r="AT10" s="268" t="str">
        <f t="shared" si="0"/>
        <v>Nombre de personnes racisées, 
noires ou de couleur</v>
      </c>
      <c r="AU10" s="268" t="str">
        <f t="shared" si="0"/>
        <v>Nombre d’Autochtones</v>
      </c>
      <c r="AV10" s="268" t="str">
        <f t="shared" si="0"/>
        <v>Nombre de membres de la communauté LGBTQ2+</v>
      </c>
      <c r="AW10" s="268" t="str">
        <f t="shared" si="0"/>
        <v>Nombre d’ancien.nes combattant.es</v>
      </c>
      <c r="AX10" s="269" t="str">
        <f t="shared" si="0"/>
        <v>Nombre de personnes ayant une incapacité</v>
      </c>
      <c r="AY10" s="270" t="str">
        <f t="shared" si="0"/>
        <v>Nombre total
Conseil d’administration</v>
      </c>
    </row>
    <row r="11" spans="1:51" s="253" customFormat="1" ht="26.25" customHeight="1">
      <c r="A11" s="35"/>
      <c r="B11" s="248" t="s">
        <v>217</v>
      </c>
      <c r="C11" s="137" t="s">
        <v>253</v>
      </c>
      <c r="D11" s="249" t="s">
        <v>254</v>
      </c>
      <c r="E11" s="137" t="s">
        <v>253</v>
      </c>
      <c r="F11" s="137" t="s">
        <v>254</v>
      </c>
      <c r="G11" s="137" t="s">
        <v>254</v>
      </c>
      <c r="H11" s="250" t="s">
        <v>255</v>
      </c>
      <c r="I11" s="250" t="s">
        <v>255</v>
      </c>
      <c r="J11" s="250" t="s">
        <v>255</v>
      </c>
      <c r="K11" s="250" t="s">
        <v>255</v>
      </c>
      <c r="L11" s="250" t="s">
        <v>255</v>
      </c>
      <c r="M11" s="250" t="s">
        <v>255</v>
      </c>
      <c r="N11" s="138" t="s">
        <v>255</v>
      </c>
      <c r="O11" s="251" t="s">
        <v>255</v>
      </c>
      <c r="P11" s="250" t="s">
        <v>255</v>
      </c>
      <c r="Q11" s="250" t="s">
        <v>255</v>
      </c>
      <c r="R11" s="250" t="s">
        <v>255</v>
      </c>
      <c r="S11" s="250" t="s">
        <v>255</v>
      </c>
      <c r="T11" s="250" t="s">
        <v>255</v>
      </c>
      <c r="U11" s="252" t="s">
        <v>255</v>
      </c>
      <c r="V11" s="250" t="s">
        <v>255</v>
      </c>
      <c r="W11" s="250" t="s">
        <v>255</v>
      </c>
      <c r="X11" s="250" t="s">
        <v>255</v>
      </c>
      <c r="Y11" s="250" t="s">
        <v>255</v>
      </c>
      <c r="Z11" s="250" t="s">
        <v>255</v>
      </c>
      <c r="AA11" s="250" t="s">
        <v>255</v>
      </c>
      <c r="AB11" s="139" t="s">
        <v>255</v>
      </c>
      <c r="AC11" s="35"/>
      <c r="AD11" s="35"/>
      <c r="AE11" s="272"/>
      <c r="AF11" s="273"/>
      <c r="AG11" s="273"/>
      <c r="AH11" s="273"/>
      <c r="AI11" s="273"/>
      <c r="AJ11" s="274"/>
      <c r="AK11" s="275"/>
      <c r="AL11" s="272"/>
      <c r="AM11" s="273"/>
      <c r="AN11" s="273"/>
      <c r="AO11" s="273"/>
      <c r="AP11" s="273"/>
      <c r="AQ11" s="274"/>
      <c r="AR11" s="275"/>
      <c r="AS11" s="272"/>
      <c r="AT11" s="273"/>
      <c r="AU11" s="273"/>
      <c r="AV11" s="273"/>
      <c r="AW11" s="273"/>
      <c r="AX11" s="274"/>
      <c r="AY11" s="275"/>
    </row>
    <row r="12" spans="1:51" ht="12" customHeight="1">
      <c r="B12" s="78" t="s">
        <v>256</v>
      </c>
      <c r="C12" s="78" t="s">
        <v>12</v>
      </c>
      <c r="D12" s="88" t="s">
        <v>151</v>
      </c>
      <c r="E12" s="85"/>
      <c r="F12" s="88" t="s">
        <v>151</v>
      </c>
      <c r="G12" s="88" t="s">
        <v>151</v>
      </c>
      <c r="H12" s="90">
        <v>4</v>
      </c>
      <c r="I12" s="10">
        <v>1</v>
      </c>
      <c r="J12" s="10">
        <v>1</v>
      </c>
      <c r="K12" s="10">
        <v>0</v>
      </c>
      <c r="L12" s="10">
        <v>0</v>
      </c>
      <c r="M12" s="10">
        <v>1</v>
      </c>
      <c r="N12" s="211">
        <v>10</v>
      </c>
      <c r="O12" s="10">
        <v>2</v>
      </c>
      <c r="P12" s="10">
        <v>1</v>
      </c>
      <c r="Q12" s="10">
        <v>1</v>
      </c>
      <c r="R12" s="10">
        <v>0</v>
      </c>
      <c r="S12" s="10">
        <v>0</v>
      </c>
      <c r="T12" s="90">
        <v>0</v>
      </c>
      <c r="U12" s="94">
        <v>5</v>
      </c>
      <c r="V12" s="10">
        <v>3</v>
      </c>
      <c r="W12" s="10">
        <v>1</v>
      </c>
      <c r="X12" s="10">
        <v>1</v>
      </c>
      <c r="Y12" s="10">
        <v>0</v>
      </c>
      <c r="Z12" s="10">
        <v>0</v>
      </c>
      <c r="AA12" s="90">
        <v>0</v>
      </c>
      <c r="AB12" s="92">
        <v>7</v>
      </c>
      <c r="AE12" s="276">
        <f>IFERROR(H12/$N12,"")</f>
        <v>0.4</v>
      </c>
      <c r="AF12" s="277">
        <f t="shared" ref="AF12:AK27" si="1">IFERROR(I12/$N12,"")</f>
        <v>0.1</v>
      </c>
      <c r="AG12" s="277">
        <f t="shared" si="1"/>
        <v>0.1</v>
      </c>
      <c r="AH12" s="277">
        <f t="shared" si="1"/>
        <v>0</v>
      </c>
      <c r="AI12" s="277">
        <f t="shared" si="1"/>
        <v>0</v>
      </c>
      <c r="AJ12" s="278">
        <f t="shared" si="1"/>
        <v>0.1</v>
      </c>
      <c r="AK12" s="279">
        <f t="shared" si="1"/>
        <v>1</v>
      </c>
      <c r="AL12" s="276">
        <f>IFERROR(O12/$U12,"")</f>
        <v>0.4</v>
      </c>
      <c r="AM12" s="277">
        <f t="shared" ref="AM12:AN27" si="2">IFERROR(P12/$U12,"")</f>
        <v>0.2</v>
      </c>
      <c r="AN12" s="277">
        <f>IFERROR(Q12/$U12,"")</f>
        <v>0.2</v>
      </c>
      <c r="AO12" s="277">
        <f t="shared" ref="AO12:AR27" si="3">IFERROR(R12/$U12,"")</f>
        <v>0</v>
      </c>
      <c r="AP12" s="277">
        <f t="shared" si="3"/>
        <v>0</v>
      </c>
      <c r="AQ12" s="278">
        <f t="shared" si="3"/>
        <v>0</v>
      </c>
      <c r="AR12" s="279">
        <f t="shared" si="3"/>
        <v>1</v>
      </c>
      <c r="AS12" s="276">
        <f>IFERROR(V12/$AB12,"")</f>
        <v>0.42857142857142855</v>
      </c>
      <c r="AT12" s="277">
        <f t="shared" ref="AT12:AY27" si="4">IFERROR(W12/$AB12,"")</f>
        <v>0.14285714285714285</v>
      </c>
      <c r="AU12" s="277">
        <f t="shared" si="4"/>
        <v>0.14285714285714285</v>
      </c>
      <c r="AV12" s="277">
        <f t="shared" si="4"/>
        <v>0</v>
      </c>
      <c r="AW12" s="277">
        <f t="shared" si="4"/>
        <v>0</v>
      </c>
      <c r="AX12" s="278">
        <f t="shared" si="4"/>
        <v>0</v>
      </c>
      <c r="AY12" s="279">
        <f t="shared" si="4"/>
        <v>1</v>
      </c>
    </row>
    <row r="13" spans="1:51" ht="12" customHeight="1">
      <c r="B13" s="83" t="s">
        <v>257</v>
      </c>
      <c r="C13" s="79" t="s">
        <v>262</v>
      </c>
      <c r="D13" s="87" t="s">
        <v>151</v>
      </c>
      <c r="E13" s="86"/>
      <c r="F13" s="87" t="s">
        <v>218</v>
      </c>
      <c r="G13" s="87" t="s">
        <v>218</v>
      </c>
      <c r="H13" s="77">
        <v>5</v>
      </c>
      <c r="I13" s="11">
        <v>2</v>
      </c>
      <c r="J13" s="11">
        <v>0</v>
      </c>
      <c r="K13" s="11">
        <v>0</v>
      </c>
      <c r="L13" s="11">
        <v>1</v>
      </c>
      <c r="M13" s="11">
        <v>0</v>
      </c>
      <c r="N13" s="211">
        <v>20</v>
      </c>
      <c r="O13" s="11">
        <v>3</v>
      </c>
      <c r="P13" s="11">
        <v>2</v>
      </c>
      <c r="Q13" s="11">
        <v>0</v>
      </c>
      <c r="R13" s="11">
        <v>0</v>
      </c>
      <c r="S13" s="11">
        <v>1</v>
      </c>
      <c r="T13" s="77">
        <v>0</v>
      </c>
      <c r="U13" s="94">
        <v>6</v>
      </c>
      <c r="V13" s="11">
        <v>5</v>
      </c>
      <c r="W13" s="11">
        <v>2</v>
      </c>
      <c r="X13" s="11">
        <v>0</v>
      </c>
      <c r="Y13" s="11">
        <v>0</v>
      </c>
      <c r="Z13" s="11">
        <v>1</v>
      </c>
      <c r="AA13" s="77">
        <v>0</v>
      </c>
      <c r="AB13" s="92">
        <v>8</v>
      </c>
      <c r="AE13" s="276">
        <f t="shared" ref="AE13:AF28" si="5">IFERROR(H13/$N13,"")</f>
        <v>0.25</v>
      </c>
      <c r="AF13" s="280">
        <f t="shared" si="1"/>
        <v>0.1</v>
      </c>
      <c r="AG13" s="280">
        <f t="shared" si="1"/>
        <v>0</v>
      </c>
      <c r="AH13" s="280">
        <f t="shared" si="1"/>
        <v>0</v>
      </c>
      <c r="AI13" s="280">
        <f t="shared" si="1"/>
        <v>0.05</v>
      </c>
      <c r="AJ13" s="281">
        <f t="shared" si="1"/>
        <v>0</v>
      </c>
      <c r="AK13" s="279">
        <f t="shared" si="1"/>
        <v>1</v>
      </c>
      <c r="AL13" s="282">
        <f t="shared" ref="AL13:AM28" si="6">IFERROR(O13/$U13,"")</f>
        <v>0.5</v>
      </c>
      <c r="AM13" s="280">
        <f t="shared" si="2"/>
        <v>0.33333333333333331</v>
      </c>
      <c r="AN13" s="280">
        <f t="shared" si="2"/>
        <v>0</v>
      </c>
      <c r="AO13" s="280">
        <f t="shared" si="3"/>
        <v>0</v>
      </c>
      <c r="AP13" s="280">
        <f t="shared" si="3"/>
        <v>0.16666666666666666</v>
      </c>
      <c r="AQ13" s="281">
        <f t="shared" si="3"/>
        <v>0</v>
      </c>
      <c r="AR13" s="279">
        <f t="shared" si="3"/>
        <v>1</v>
      </c>
      <c r="AS13" s="282">
        <f t="shared" ref="AS13:AT28" si="7">IFERROR(V13/$AB13,"")</f>
        <v>0.625</v>
      </c>
      <c r="AT13" s="280">
        <f t="shared" si="4"/>
        <v>0.25</v>
      </c>
      <c r="AU13" s="280">
        <f t="shared" si="4"/>
        <v>0</v>
      </c>
      <c r="AV13" s="280">
        <f t="shared" si="4"/>
        <v>0</v>
      </c>
      <c r="AW13" s="280">
        <f t="shared" si="4"/>
        <v>0.125</v>
      </c>
      <c r="AX13" s="281">
        <f t="shared" si="4"/>
        <v>0</v>
      </c>
      <c r="AY13" s="279">
        <f t="shared" si="4"/>
        <v>1</v>
      </c>
    </row>
    <row r="14" spans="1:51" ht="12" customHeight="1">
      <c r="B14" s="78" t="s">
        <v>258</v>
      </c>
      <c r="C14" s="78" t="s">
        <v>12</v>
      </c>
      <c r="D14" s="88" t="s">
        <v>218</v>
      </c>
      <c r="E14" s="85"/>
      <c r="F14" s="88" t="s">
        <v>151</v>
      </c>
      <c r="G14" s="88" t="s">
        <v>151</v>
      </c>
      <c r="H14" s="90">
        <v>6</v>
      </c>
      <c r="I14" s="10">
        <v>3</v>
      </c>
      <c r="J14" s="10">
        <v>2</v>
      </c>
      <c r="K14" s="10">
        <v>1</v>
      </c>
      <c r="L14" s="10">
        <v>0</v>
      </c>
      <c r="M14" s="10">
        <v>0</v>
      </c>
      <c r="N14" s="211">
        <v>30</v>
      </c>
      <c r="O14" s="10">
        <v>1</v>
      </c>
      <c r="P14" s="10">
        <v>3</v>
      </c>
      <c r="Q14" s="10">
        <v>2</v>
      </c>
      <c r="R14" s="10">
        <v>1</v>
      </c>
      <c r="S14" s="10">
        <v>0</v>
      </c>
      <c r="T14" s="90">
        <v>1</v>
      </c>
      <c r="U14" s="94">
        <v>7</v>
      </c>
      <c r="V14" s="10">
        <v>4</v>
      </c>
      <c r="W14" s="10">
        <v>3</v>
      </c>
      <c r="X14" s="10">
        <v>2</v>
      </c>
      <c r="Y14" s="10">
        <v>1</v>
      </c>
      <c r="Z14" s="10">
        <v>0</v>
      </c>
      <c r="AA14" s="90">
        <v>1</v>
      </c>
      <c r="AB14" s="92">
        <v>9</v>
      </c>
      <c r="AE14" s="276">
        <f t="shared" si="5"/>
        <v>0.2</v>
      </c>
      <c r="AF14" s="277">
        <f t="shared" si="1"/>
        <v>0.1</v>
      </c>
      <c r="AG14" s="277">
        <f t="shared" si="1"/>
        <v>6.6666666666666666E-2</v>
      </c>
      <c r="AH14" s="277">
        <f t="shared" si="1"/>
        <v>3.3333333333333333E-2</v>
      </c>
      <c r="AI14" s="277">
        <f t="shared" si="1"/>
        <v>0</v>
      </c>
      <c r="AJ14" s="278">
        <f t="shared" si="1"/>
        <v>0</v>
      </c>
      <c r="AK14" s="279">
        <f t="shared" si="1"/>
        <v>1</v>
      </c>
      <c r="AL14" s="276">
        <f t="shared" si="6"/>
        <v>0.14285714285714285</v>
      </c>
      <c r="AM14" s="277">
        <f t="shared" si="2"/>
        <v>0.42857142857142855</v>
      </c>
      <c r="AN14" s="277">
        <f t="shared" si="2"/>
        <v>0.2857142857142857</v>
      </c>
      <c r="AO14" s="277">
        <f t="shared" si="3"/>
        <v>0.14285714285714285</v>
      </c>
      <c r="AP14" s="277">
        <f t="shared" si="3"/>
        <v>0</v>
      </c>
      <c r="AQ14" s="278">
        <f t="shared" si="3"/>
        <v>0.14285714285714285</v>
      </c>
      <c r="AR14" s="279">
        <f t="shared" si="3"/>
        <v>1</v>
      </c>
      <c r="AS14" s="276">
        <f t="shared" si="7"/>
        <v>0.44444444444444442</v>
      </c>
      <c r="AT14" s="277">
        <f t="shared" si="4"/>
        <v>0.33333333333333331</v>
      </c>
      <c r="AU14" s="277">
        <f t="shared" si="4"/>
        <v>0.22222222222222221</v>
      </c>
      <c r="AV14" s="277">
        <f t="shared" si="4"/>
        <v>0.1111111111111111</v>
      </c>
      <c r="AW14" s="277">
        <f t="shared" si="4"/>
        <v>0</v>
      </c>
      <c r="AX14" s="278">
        <f t="shared" si="4"/>
        <v>0.1111111111111111</v>
      </c>
      <c r="AY14" s="279">
        <f t="shared" si="4"/>
        <v>1</v>
      </c>
    </row>
    <row r="15" spans="1:51" ht="12" customHeight="1">
      <c r="B15" s="83" t="s">
        <v>259</v>
      </c>
      <c r="C15" s="79" t="s">
        <v>13</v>
      </c>
      <c r="D15" s="87"/>
      <c r="E15" s="86" t="s">
        <v>421</v>
      </c>
      <c r="F15" s="254"/>
      <c r="G15" s="87"/>
      <c r="H15" s="77"/>
      <c r="I15" s="11"/>
      <c r="J15" s="11"/>
      <c r="K15" s="11"/>
      <c r="L15" s="11"/>
      <c r="M15" s="11"/>
      <c r="N15" s="211"/>
      <c r="O15" s="11"/>
      <c r="P15" s="11"/>
      <c r="Q15" s="11"/>
      <c r="R15" s="11"/>
      <c r="S15" s="11"/>
      <c r="T15" s="77"/>
      <c r="U15" s="94"/>
      <c r="V15" s="11"/>
      <c r="W15" s="11"/>
      <c r="X15" s="11"/>
      <c r="Y15" s="11"/>
      <c r="Z15" s="11"/>
      <c r="AA15" s="77"/>
      <c r="AB15" s="92"/>
      <c r="AE15" s="276" t="str">
        <f t="shared" si="5"/>
        <v/>
      </c>
      <c r="AF15" s="283" t="str">
        <f t="shared" si="1"/>
        <v/>
      </c>
      <c r="AG15" s="283"/>
      <c r="AH15" s="283" t="str">
        <f t="shared" si="1"/>
        <v/>
      </c>
      <c r="AI15" s="283" t="str">
        <f t="shared" si="1"/>
        <v/>
      </c>
      <c r="AJ15" s="284" t="str">
        <f t="shared" si="1"/>
        <v/>
      </c>
      <c r="AK15" s="285" t="str">
        <f t="shared" si="1"/>
        <v/>
      </c>
      <c r="AL15" s="282" t="str">
        <f t="shared" si="6"/>
        <v/>
      </c>
      <c r="AM15" s="280" t="str">
        <f t="shared" si="2"/>
        <v/>
      </c>
      <c r="AN15" s="280"/>
      <c r="AO15" s="280" t="str">
        <f t="shared" si="3"/>
        <v/>
      </c>
      <c r="AP15" s="280" t="str">
        <f t="shared" si="3"/>
        <v/>
      </c>
      <c r="AQ15" s="281" t="str">
        <f t="shared" si="3"/>
        <v/>
      </c>
      <c r="AR15" s="279" t="str">
        <f t="shared" si="3"/>
        <v/>
      </c>
      <c r="AS15" s="282" t="str">
        <f t="shared" si="7"/>
        <v/>
      </c>
      <c r="AT15" s="280" t="str">
        <f t="shared" si="4"/>
        <v/>
      </c>
      <c r="AU15" s="280"/>
      <c r="AV15" s="280" t="str">
        <f t="shared" si="4"/>
        <v/>
      </c>
      <c r="AW15" s="280" t="str">
        <f t="shared" si="4"/>
        <v/>
      </c>
      <c r="AX15" s="281" t="str">
        <f t="shared" si="4"/>
        <v/>
      </c>
      <c r="AY15" s="279" t="str">
        <f t="shared" si="4"/>
        <v/>
      </c>
    </row>
    <row r="16" spans="1:51" ht="12" customHeight="1">
      <c r="B16" s="78" t="s">
        <v>260</v>
      </c>
      <c r="C16" s="255" t="s">
        <v>262</v>
      </c>
      <c r="D16" s="88"/>
      <c r="E16" s="85" t="s">
        <v>422</v>
      </c>
      <c r="F16" s="88"/>
      <c r="G16" s="88"/>
      <c r="H16" s="90"/>
      <c r="I16" s="10"/>
      <c r="J16" s="10"/>
      <c r="K16" s="10"/>
      <c r="L16" s="10"/>
      <c r="M16" s="10"/>
      <c r="N16" s="211"/>
      <c r="O16" s="10"/>
      <c r="P16" s="10"/>
      <c r="Q16" s="10"/>
      <c r="R16" s="10"/>
      <c r="S16" s="10"/>
      <c r="T16" s="90"/>
      <c r="U16" s="94"/>
      <c r="V16" s="10"/>
      <c r="W16" s="10"/>
      <c r="X16" s="10"/>
      <c r="Y16" s="10"/>
      <c r="Z16" s="10"/>
      <c r="AA16" s="90"/>
      <c r="AB16" s="92"/>
      <c r="AE16" s="276" t="str">
        <f t="shared" si="5"/>
        <v/>
      </c>
      <c r="AF16" s="286" t="str">
        <f t="shared" si="1"/>
        <v/>
      </c>
      <c r="AG16" s="286"/>
      <c r="AH16" s="286" t="str">
        <f t="shared" si="1"/>
        <v/>
      </c>
      <c r="AI16" s="286" t="str">
        <f t="shared" si="1"/>
        <v/>
      </c>
      <c r="AJ16" s="287" t="str">
        <f t="shared" si="1"/>
        <v/>
      </c>
      <c r="AK16" s="285" t="str">
        <f t="shared" si="1"/>
        <v/>
      </c>
      <c r="AL16" s="276" t="str">
        <f t="shared" si="6"/>
        <v/>
      </c>
      <c r="AM16" s="277" t="str">
        <f t="shared" si="2"/>
        <v/>
      </c>
      <c r="AN16" s="277"/>
      <c r="AO16" s="277" t="str">
        <f t="shared" si="3"/>
        <v/>
      </c>
      <c r="AP16" s="277" t="str">
        <f t="shared" si="3"/>
        <v/>
      </c>
      <c r="AQ16" s="278" t="str">
        <f t="shared" si="3"/>
        <v/>
      </c>
      <c r="AR16" s="279" t="str">
        <f t="shared" si="3"/>
        <v/>
      </c>
      <c r="AS16" s="276" t="str">
        <f t="shared" si="7"/>
        <v/>
      </c>
      <c r="AT16" s="277" t="str">
        <f t="shared" si="4"/>
        <v/>
      </c>
      <c r="AU16" s="277"/>
      <c r="AV16" s="277" t="str">
        <f t="shared" si="4"/>
        <v/>
      </c>
      <c r="AW16" s="277" t="str">
        <f t="shared" si="4"/>
        <v/>
      </c>
      <c r="AX16" s="278" t="str">
        <f t="shared" si="4"/>
        <v/>
      </c>
      <c r="AY16" s="279" t="str">
        <f t="shared" si="4"/>
        <v/>
      </c>
    </row>
    <row r="17" spans="2:51" ht="12" customHeight="1">
      <c r="B17" s="83" t="s">
        <v>261</v>
      </c>
      <c r="C17" s="79" t="s">
        <v>12</v>
      </c>
      <c r="D17" s="87"/>
      <c r="E17" s="86" t="s">
        <v>448</v>
      </c>
      <c r="F17" s="87"/>
      <c r="G17" s="87"/>
      <c r="H17" s="77"/>
      <c r="I17" s="11"/>
      <c r="J17" s="11"/>
      <c r="K17" s="11"/>
      <c r="L17" s="11"/>
      <c r="M17" s="11"/>
      <c r="N17" s="211"/>
      <c r="O17" s="11"/>
      <c r="P17" s="11"/>
      <c r="Q17" s="11"/>
      <c r="R17" s="11"/>
      <c r="S17" s="11"/>
      <c r="T17" s="77"/>
      <c r="U17" s="94"/>
      <c r="V17" s="11"/>
      <c r="W17" s="11"/>
      <c r="X17" s="11"/>
      <c r="Y17" s="11"/>
      <c r="Z17" s="11"/>
      <c r="AA17" s="77"/>
      <c r="AB17" s="92"/>
      <c r="AE17" s="276" t="str">
        <f t="shared" si="5"/>
        <v/>
      </c>
      <c r="AF17" s="283" t="str">
        <f t="shared" si="1"/>
        <v/>
      </c>
      <c r="AG17" s="283"/>
      <c r="AH17" s="283" t="str">
        <f t="shared" si="1"/>
        <v/>
      </c>
      <c r="AI17" s="283" t="str">
        <f t="shared" si="1"/>
        <v/>
      </c>
      <c r="AJ17" s="284" t="str">
        <f t="shared" si="1"/>
        <v/>
      </c>
      <c r="AK17" s="285" t="str">
        <f t="shared" si="1"/>
        <v/>
      </c>
      <c r="AL17" s="282" t="str">
        <f t="shared" si="6"/>
        <v/>
      </c>
      <c r="AM17" s="280" t="str">
        <f t="shared" si="2"/>
        <v/>
      </c>
      <c r="AN17" s="280"/>
      <c r="AO17" s="280" t="str">
        <f t="shared" si="3"/>
        <v/>
      </c>
      <c r="AP17" s="280" t="str">
        <f t="shared" si="3"/>
        <v/>
      </c>
      <c r="AQ17" s="281" t="str">
        <f t="shared" si="3"/>
        <v/>
      </c>
      <c r="AR17" s="279" t="str">
        <f t="shared" si="3"/>
        <v/>
      </c>
      <c r="AS17" s="282" t="str">
        <f t="shared" si="7"/>
        <v/>
      </c>
      <c r="AT17" s="280" t="str">
        <f t="shared" si="4"/>
        <v/>
      </c>
      <c r="AU17" s="280"/>
      <c r="AV17" s="280" t="str">
        <f t="shared" si="4"/>
        <v/>
      </c>
      <c r="AW17" s="280" t="str">
        <f t="shared" si="4"/>
        <v/>
      </c>
      <c r="AX17" s="281" t="str">
        <f t="shared" si="4"/>
        <v/>
      </c>
      <c r="AY17" s="279" t="str">
        <f t="shared" si="4"/>
        <v/>
      </c>
    </row>
    <row r="18" spans="2:51" ht="12" customHeight="1">
      <c r="B18" s="82"/>
      <c r="C18" s="78"/>
      <c r="D18" s="88"/>
      <c r="E18" s="85"/>
      <c r="F18" s="88"/>
      <c r="G18" s="88"/>
      <c r="H18" s="90"/>
      <c r="I18" s="10"/>
      <c r="J18" s="10"/>
      <c r="K18" s="10"/>
      <c r="L18" s="10"/>
      <c r="M18" s="10"/>
      <c r="N18" s="211"/>
      <c r="O18" s="10"/>
      <c r="P18" s="10"/>
      <c r="Q18" s="10"/>
      <c r="R18" s="10"/>
      <c r="S18" s="10"/>
      <c r="T18" s="90"/>
      <c r="U18" s="94"/>
      <c r="V18" s="10"/>
      <c r="W18" s="10"/>
      <c r="X18" s="10"/>
      <c r="Y18" s="10"/>
      <c r="Z18" s="10"/>
      <c r="AA18" s="90"/>
      <c r="AB18" s="92"/>
      <c r="AE18" s="276" t="str">
        <f t="shared" si="5"/>
        <v/>
      </c>
      <c r="AF18" s="286" t="str">
        <f t="shared" si="1"/>
        <v/>
      </c>
      <c r="AG18" s="286"/>
      <c r="AH18" s="286" t="str">
        <f t="shared" si="1"/>
        <v/>
      </c>
      <c r="AI18" s="286" t="str">
        <f t="shared" si="1"/>
        <v/>
      </c>
      <c r="AJ18" s="287" t="str">
        <f t="shared" si="1"/>
        <v/>
      </c>
      <c r="AK18" s="285" t="str">
        <f t="shared" si="1"/>
        <v/>
      </c>
      <c r="AL18" s="276" t="str">
        <f t="shared" si="6"/>
        <v/>
      </c>
      <c r="AM18" s="277" t="str">
        <f t="shared" si="2"/>
        <v/>
      </c>
      <c r="AN18" s="277"/>
      <c r="AO18" s="277" t="str">
        <f t="shared" si="3"/>
        <v/>
      </c>
      <c r="AP18" s="277" t="str">
        <f t="shared" si="3"/>
        <v/>
      </c>
      <c r="AQ18" s="278" t="str">
        <f t="shared" si="3"/>
        <v/>
      </c>
      <c r="AR18" s="279" t="str">
        <f t="shared" si="3"/>
        <v/>
      </c>
      <c r="AS18" s="276" t="str">
        <f t="shared" si="7"/>
        <v/>
      </c>
      <c r="AT18" s="277" t="str">
        <f t="shared" si="4"/>
        <v/>
      </c>
      <c r="AU18" s="277"/>
      <c r="AV18" s="277" t="str">
        <f t="shared" si="4"/>
        <v/>
      </c>
      <c r="AW18" s="277" t="str">
        <f t="shared" si="4"/>
        <v/>
      </c>
      <c r="AX18" s="278" t="str">
        <f t="shared" si="4"/>
        <v/>
      </c>
      <c r="AY18" s="279" t="str">
        <f t="shared" si="4"/>
        <v/>
      </c>
    </row>
    <row r="19" spans="2:51" ht="12" customHeight="1">
      <c r="B19" s="83"/>
      <c r="C19" s="79"/>
      <c r="D19" s="87"/>
      <c r="E19" s="86"/>
      <c r="F19" s="87"/>
      <c r="G19" s="87"/>
      <c r="H19" s="77"/>
      <c r="I19" s="11"/>
      <c r="J19" s="11"/>
      <c r="K19" s="11"/>
      <c r="L19" s="11"/>
      <c r="M19" s="11"/>
      <c r="N19" s="211"/>
      <c r="O19" s="11"/>
      <c r="P19" s="11"/>
      <c r="Q19" s="11"/>
      <c r="R19" s="11"/>
      <c r="S19" s="11"/>
      <c r="T19" s="77"/>
      <c r="U19" s="94"/>
      <c r="V19" s="11"/>
      <c r="W19" s="11"/>
      <c r="X19" s="11"/>
      <c r="Y19" s="11"/>
      <c r="Z19" s="11"/>
      <c r="AA19" s="77"/>
      <c r="AB19" s="92"/>
      <c r="AE19" s="276" t="str">
        <f t="shared" si="5"/>
        <v/>
      </c>
      <c r="AF19" s="283" t="str">
        <f t="shared" si="1"/>
        <v/>
      </c>
      <c r="AG19" s="283"/>
      <c r="AH19" s="283" t="str">
        <f t="shared" si="1"/>
        <v/>
      </c>
      <c r="AI19" s="283" t="str">
        <f t="shared" si="1"/>
        <v/>
      </c>
      <c r="AJ19" s="284" t="str">
        <f t="shared" si="1"/>
        <v/>
      </c>
      <c r="AK19" s="285" t="str">
        <f t="shared" si="1"/>
        <v/>
      </c>
      <c r="AL19" s="282" t="str">
        <f t="shared" si="6"/>
        <v/>
      </c>
      <c r="AM19" s="280" t="str">
        <f t="shared" si="2"/>
        <v/>
      </c>
      <c r="AN19" s="280"/>
      <c r="AO19" s="280" t="str">
        <f t="shared" si="3"/>
        <v/>
      </c>
      <c r="AP19" s="280" t="str">
        <f t="shared" si="3"/>
        <v/>
      </c>
      <c r="AQ19" s="281" t="str">
        <f t="shared" si="3"/>
        <v/>
      </c>
      <c r="AR19" s="279" t="str">
        <f t="shared" si="3"/>
        <v/>
      </c>
      <c r="AS19" s="282" t="str">
        <f t="shared" si="7"/>
        <v/>
      </c>
      <c r="AT19" s="280" t="str">
        <f t="shared" si="4"/>
        <v/>
      </c>
      <c r="AU19" s="280"/>
      <c r="AV19" s="280" t="str">
        <f t="shared" si="4"/>
        <v/>
      </c>
      <c r="AW19" s="280" t="str">
        <f t="shared" si="4"/>
        <v/>
      </c>
      <c r="AX19" s="281" t="str">
        <f t="shared" si="4"/>
        <v/>
      </c>
      <c r="AY19" s="279" t="str">
        <f t="shared" si="4"/>
        <v/>
      </c>
    </row>
    <row r="20" spans="2:51" ht="12" customHeight="1">
      <c r="B20" s="82"/>
      <c r="C20" s="78"/>
      <c r="D20" s="88"/>
      <c r="E20" s="85"/>
      <c r="F20" s="88"/>
      <c r="G20" s="88"/>
      <c r="H20" s="90"/>
      <c r="I20" s="10"/>
      <c r="J20" s="10"/>
      <c r="K20" s="10"/>
      <c r="L20" s="10"/>
      <c r="M20" s="10"/>
      <c r="N20" s="211"/>
      <c r="O20" s="10"/>
      <c r="P20" s="10"/>
      <c r="Q20" s="10"/>
      <c r="R20" s="10"/>
      <c r="S20" s="10"/>
      <c r="T20" s="90"/>
      <c r="U20" s="94"/>
      <c r="V20" s="10"/>
      <c r="W20" s="10"/>
      <c r="X20" s="10"/>
      <c r="Y20" s="10"/>
      <c r="Z20" s="10"/>
      <c r="AA20" s="90"/>
      <c r="AB20" s="92"/>
      <c r="AE20" s="276" t="str">
        <f t="shared" si="5"/>
        <v/>
      </c>
      <c r="AF20" s="286" t="str">
        <f t="shared" si="1"/>
        <v/>
      </c>
      <c r="AG20" s="286"/>
      <c r="AH20" s="286" t="str">
        <f t="shared" si="1"/>
        <v/>
      </c>
      <c r="AI20" s="286" t="str">
        <f t="shared" si="1"/>
        <v/>
      </c>
      <c r="AJ20" s="287" t="str">
        <f t="shared" si="1"/>
        <v/>
      </c>
      <c r="AK20" s="285" t="str">
        <f t="shared" si="1"/>
        <v/>
      </c>
      <c r="AL20" s="276" t="str">
        <f t="shared" si="6"/>
        <v/>
      </c>
      <c r="AM20" s="277" t="str">
        <f t="shared" si="2"/>
        <v/>
      </c>
      <c r="AN20" s="277"/>
      <c r="AO20" s="277" t="str">
        <f t="shared" si="3"/>
        <v/>
      </c>
      <c r="AP20" s="277" t="str">
        <f t="shared" si="3"/>
        <v/>
      </c>
      <c r="AQ20" s="278" t="str">
        <f t="shared" si="3"/>
        <v/>
      </c>
      <c r="AR20" s="279" t="str">
        <f t="shared" si="3"/>
        <v/>
      </c>
      <c r="AS20" s="276" t="str">
        <f t="shared" si="7"/>
        <v/>
      </c>
      <c r="AT20" s="277" t="str">
        <f t="shared" si="4"/>
        <v/>
      </c>
      <c r="AU20" s="277"/>
      <c r="AV20" s="277" t="str">
        <f t="shared" si="4"/>
        <v/>
      </c>
      <c r="AW20" s="277" t="str">
        <f t="shared" si="4"/>
        <v/>
      </c>
      <c r="AX20" s="278" t="str">
        <f t="shared" si="4"/>
        <v/>
      </c>
      <c r="AY20" s="279" t="str">
        <f t="shared" si="4"/>
        <v/>
      </c>
    </row>
    <row r="21" spans="2:51" ht="12" customHeight="1">
      <c r="B21" s="83"/>
      <c r="C21" s="79"/>
      <c r="D21" s="87"/>
      <c r="E21" s="86"/>
      <c r="F21" s="87"/>
      <c r="G21" s="87"/>
      <c r="H21" s="77"/>
      <c r="I21" s="11"/>
      <c r="J21" s="11"/>
      <c r="K21" s="11"/>
      <c r="L21" s="11"/>
      <c r="M21" s="11"/>
      <c r="N21" s="211"/>
      <c r="O21" s="11"/>
      <c r="P21" s="11"/>
      <c r="Q21" s="11"/>
      <c r="R21" s="11"/>
      <c r="S21" s="11"/>
      <c r="T21" s="77"/>
      <c r="U21" s="94"/>
      <c r="V21" s="11"/>
      <c r="W21" s="11"/>
      <c r="X21" s="11"/>
      <c r="Y21" s="11"/>
      <c r="Z21" s="11"/>
      <c r="AA21" s="77"/>
      <c r="AB21" s="92"/>
      <c r="AE21" s="276" t="str">
        <f t="shared" si="5"/>
        <v/>
      </c>
      <c r="AF21" s="283" t="str">
        <f t="shared" si="1"/>
        <v/>
      </c>
      <c r="AG21" s="283"/>
      <c r="AH21" s="283" t="str">
        <f t="shared" si="1"/>
        <v/>
      </c>
      <c r="AI21" s="283" t="str">
        <f t="shared" si="1"/>
        <v/>
      </c>
      <c r="AJ21" s="284" t="str">
        <f t="shared" si="1"/>
        <v/>
      </c>
      <c r="AK21" s="285" t="str">
        <f t="shared" si="1"/>
        <v/>
      </c>
      <c r="AL21" s="282" t="str">
        <f t="shared" si="6"/>
        <v/>
      </c>
      <c r="AM21" s="280" t="str">
        <f t="shared" si="2"/>
        <v/>
      </c>
      <c r="AN21" s="280"/>
      <c r="AO21" s="280" t="str">
        <f t="shared" si="3"/>
        <v/>
      </c>
      <c r="AP21" s="280" t="str">
        <f t="shared" si="3"/>
        <v/>
      </c>
      <c r="AQ21" s="281" t="str">
        <f t="shared" si="3"/>
        <v/>
      </c>
      <c r="AR21" s="279" t="str">
        <f t="shared" si="3"/>
        <v/>
      </c>
      <c r="AS21" s="282" t="str">
        <f t="shared" si="7"/>
        <v/>
      </c>
      <c r="AT21" s="280" t="str">
        <f t="shared" si="4"/>
        <v/>
      </c>
      <c r="AU21" s="280"/>
      <c r="AV21" s="280" t="str">
        <f t="shared" si="4"/>
        <v/>
      </c>
      <c r="AW21" s="280" t="str">
        <f t="shared" si="4"/>
        <v/>
      </c>
      <c r="AX21" s="281" t="str">
        <f t="shared" si="4"/>
        <v/>
      </c>
      <c r="AY21" s="279" t="str">
        <f t="shared" si="4"/>
        <v/>
      </c>
    </row>
    <row r="22" spans="2:51" ht="12" customHeight="1">
      <c r="B22" s="82"/>
      <c r="C22" s="78"/>
      <c r="D22" s="88"/>
      <c r="E22" s="85"/>
      <c r="F22" s="88"/>
      <c r="G22" s="88"/>
      <c r="H22" s="90"/>
      <c r="I22" s="10"/>
      <c r="J22" s="10"/>
      <c r="K22" s="10"/>
      <c r="L22" s="10"/>
      <c r="M22" s="10"/>
      <c r="N22" s="211"/>
      <c r="O22" s="10"/>
      <c r="P22" s="10"/>
      <c r="Q22" s="10"/>
      <c r="R22" s="10"/>
      <c r="S22" s="10"/>
      <c r="T22" s="90"/>
      <c r="U22" s="94"/>
      <c r="V22" s="10"/>
      <c r="W22" s="10"/>
      <c r="X22" s="10"/>
      <c r="Y22" s="10"/>
      <c r="Z22" s="10"/>
      <c r="AA22" s="90"/>
      <c r="AB22" s="92"/>
      <c r="AE22" s="276" t="str">
        <f t="shared" si="5"/>
        <v/>
      </c>
      <c r="AF22" s="286" t="str">
        <f t="shared" si="1"/>
        <v/>
      </c>
      <c r="AG22" s="286"/>
      <c r="AH22" s="286" t="str">
        <f t="shared" si="1"/>
        <v/>
      </c>
      <c r="AI22" s="286" t="str">
        <f t="shared" si="1"/>
        <v/>
      </c>
      <c r="AJ22" s="287" t="str">
        <f t="shared" si="1"/>
        <v/>
      </c>
      <c r="AK22" s="285" t="str">
        <f t="shared" si="1"/>
        <v/>
      </c>
      <c r="AL22" s="276" t="str">
        <f t="shared" si="6"/>
        <v/>
      </c>
      <c r="AM22" s="277" t="str">
        <f t="shared" si="2"/>
        <v/>
      </c>
      <c r="AN22" s="277"/>
      <c r="AO22" s="277" t="str">
        <f t="shared" si="3"/>
        <v/>
      </c>
      <c r="AP22" s="277" t="str">
        <f t="shared" si="3"/>
        <v/>
      </c>
      <c r="AQ22" s="278" t="str">
        <f t="shared" si="3"/>
        <v/>
      </c>
      <c r="AR22" s="279" t="str">
        <f t="shared" si="3"/>
        <v/>
      </c>
      <c r="AS22" s="276" t="str">
        <f t="shared" si="7"/>
        <v/>
      </c>
      <c r="AT22" s="277" t="str">
        <f t="shared" si="4"/>
        <v/>
      </c>
      <c r="AU22" s="277"/>
      <c r="AV22" s="277" t="str">
        <f t="shared" si="4"/>
        <v/>
      </c>
      <c r="AW22" s="277" t="str">
        <f t="shared" si="4"/>
        <v/>
      </c>
      <c r="AX22" s="278" t="str">
        <f t="shared" si="4"/>
        <v/>
      </c>
      <c r="AY22" s="279" t="str">
        <f t="shared" si="4"/>
        <v/>
      </c>
    </row>
    <row r="23" spans="2:51" ht="12" customHeight="1">
      <c r="B23" s="83"/>
      <c r="C23" s="79"/>
      <c r="D23" s="87"/>
      <c r="E23" s="86"/>
      <c r="F23" s="87"/>
      <c r="G23" s="87"/>
      <c r="H23" s="77"/>
      <c r="I23" s="11"/>
      <c r="J23" s="11"/>
      <c r="K23" s="11"/>
      <c r="L23" s="11"/>
      <c r="M23" s="11"/>
      <c r="N23" s="211"/>
      <c r="O23" s="11"/>
      <c r="P23" s="11"/>
      <c r="Q23" s="11"/>
      <c r="R23" s="11"/>
      <c r="S23" s="11"/>
      <c r="T23" s="77"/>
      <c r="U23" s="94"/>
      <c r="V23" s="11"/>
      <c r="W23" s="11"/>
      <c r="X23" s="11"/>
      <c r="Y23" s="11"/>
      <c r="Z23" s="11"/>
      <c r="AA23" s="77"/>
      <c r="AB23" s="92"/>
      <c r="AE23" s="276" t="str">
        <f t="shared" si="5"/>
        <v/>
      </c>
      <c r="AF23" s="283" t="str">
        <f t="shared" si="1"/>
        <v/>
      </c>
      <c r="AG23" s="283"/>
      <c r="AH23" s="283" t="str">
        <f t="shared" si="1"/>
        <v/>
      </c>
      <c r="AI23" s="283" t="str">
        <f t="shared" si="1"/>
        <v/>
      </c>
      <c r="AJ23" s="284" t="str">
        <f t="shared" si="1"/>
        <v/>
      </c>
      <c r="AK23" s="285" t="str">
        <f t="shared" si="1"/>
        <v/>
      </c>
      <c r="AL23" s="282" t="str">
        <f t="shared" si="6"/>
        <v/>
      </c>
      <c r="AM23" s="280" t="str">
        <f t="shared" si="2"/>
        <v/>
      </c>
      <c r="AN23" s="280"/>
      <c r="AO23" s="280" t="str">
        <f t="shared" si="3"/>
        <v/>
      </c>
      <c r="AP23" s="280" t="str">
        <f t="shared" si="3"/>
        <v/>
      </c>
      <c r="AQ23" s="281" t="str">
        <f t="shared" si="3"/>
        <v/>
      </c>
      <c r="AR23" s="279" t="str">
        <f t="shared" si="3"/>
        <v/>
      </c>
      <c r="AS23" s="282" t="str">
        <f t="shared" si="7"/>
        <v/>
      </c>
      <c r="AT23" s="280" t="str">
        <f t="shared" si="4"/>
        <v/>
      </c>
      <c r="AU23" s="280"/>
      <c r="AV23" s="280" t="str">
        <f t="shared" si="4"/>
        <v/>
      </c>
      <c r="AW23" s="280" t="str">
        <f t="shared" si="4"/>
        <v/>
      </c>
      <c r="AX23" s="281" t="str">
        <f t="shared" si="4"/>
        <v/>
      </c>
      <c r="AY23" s="279" t="str">
        <f t="shared" si="4"/>
        <v/>
      </c>
    </row>
    <row r="24" spans="2:51" ht="12" customHeight="1">
      <c r="B24" s="82"/>
      <c r="C24" s="78"/>
      <c r="D24" s="88"/>
      <c r="E24" s="85"/>
      <c r="F24" s="88"/>
      <c r="G24" s="88"/>
      <c r="H24" s="90"/>
      <c r="I24" s="10"/>
      <c r="J24" s="10"/>
      <c r="K24" s="10"/>
      <c r="L24" s="10"/>
      <c r="M24" s="10"/>
      <c r="N24" s="211"/>
      <c r="O24" s="10"/>
      <c r="P24" s="10"/>
      <c r="Q24" s="10"/>
      <c r="R24" s="10"/>
      <c r="S24" s="10"/>
      <c r="T24" s="90"/>
      <c r="U24" s="94"/>
      <c r="V24" s="10"/>
      <c r="W24" s="10"/>
      <c r="X24" s="10"/>
      <c r="Y24" s="10"/>
      <c r="Z24" s="10"/>
      <c r="AA24" s="90"/>
      <c r="AB24" s="92"/>
      <c r="AE24" s="276" t="str">
        <f t="shared" si="5"/>
        <v/>
      </c>
      <c r="AF24" s="286" t="str">
        <f t="shared" si="1"/>
        <v/>
      </c>
      <c r="AG24" s="286"/>
      <c r="AH24" s="286" t="str">
        <f t="shared" si="1"/>
        <v/>
      </c>
      <c r="AI24" s="286" t="str">
        <f t="shared" si="1"/>
        <v/>
      </c>
      <c r="AJ24" s="287" t="str">
        <f t="shared" si="1"/>
        <v/>
      </c>
      <c r="AK24" s="285" t="str">
        <f t="shared" si="1"/>
        <v/>
      </c>
      <c r="AL24" s="276" t="str">
        <f t="shared" si="6"/>
        <v/>
      </c>
      <c r="AM24" s="277" t="str">
        <f t="shared" si="2"/>
        <v/>
      </c>
      <c r="AN24" s="277"/>
      <c r="AO24" s="277" t="str">
        <f t="shared" si="3"/>
        <v/>
      </c>
      <c r="AP24" s="277" t="str">
        <f t="shared" si="3"/>
        <v/>
      </c>
      <c r="AQ24" s="278" t="str">
        <f t="shared" si="3"/>
        <v/>
      </c>
      <c r="AR24" s="279" t="str">
        <f t="shared" si="3"/>
        <v/>
      </c>
      <c r="AS24" s="276" t="str">
        <f t="shared" si="7"/>
        <v/>
      </c>
      <c r="AT24" s="277" t="str">
        <f t="shared" si="4"/>
        <v/>
      </c>
      <c r="AU24" s="277"/>
      <c r="AV24" s="277" t="str">
        <f t="shared" si="4"/>
        <v/>
      </c>
      <c r="AW24" s="277" t="str">
        <f t="shared" si="4"/>
        <v/>
      </c>
      <c r="AX24" s="278" t="str">
        <f t="shared" si="4"/>
        <v/>
      </c>
      <c r="AY24" s="279" t="str">
        <f t="shared" si="4"/>
        <v/>
      </c>
    </row>
    <row r="25" spans="2:51" ht="12" customHeight="1">
      <c r="B25" s="83"/>
      <c r="C25" s="79"/>
      <c r="D25" s="87"/>
      <c r="E25" s="86"/>
      <c r="F25" s="87"/>
      <c r="G25" s="87"/>
      <c r="H25" s="77"/>
      <c r="I25" s="11"/>
      <c r="J25" s="11"/>
      <c r="K25" s="11"/>
      <c r="L25" s="11"/>
      <c r="M25" s="11"/>
      <c r="N25" s="211"/>
      <c r="O25" s="11"/>
      <c r="P25" s="11"/>
      <c r="Q25" s="11"/>
      <c r="R25" s="11"/>
      <c r="S25" s="11"/>
      <c r="T25" s="77"/>
      <c r="U25" s="94"/>
      <c r="V25" s="11"/>
      <c r="W25" s="11"/>
      <c r="X25" s="11"/>
      <c r="Y25" s="11"/>
      <c r="Z25" s="11"/>
      <c r="AA25" s="77"/>
      <c r="AB25" s="92"/>
      <c r="AE25" s="276" t="str">
        <f t="shared" si="5"/>
        <v/>
      </c>
      <c r="AF25" s="283" t="str">
        <f t="shared" si="1"/>
        <v/>
      </c>
      <c r="AG25" s="283"/>
      <c r="AH25" s="283" t="str">
        <f t="shared" si="1"/>
        <v/>
      </c>
      <c r="AI25" s="283" t="str">
        <f t="shared" si="1"/>
        <v/>
      </c>
      <c r="AJ25" s="284" t="str">
        <f t="shared" si="1"/>
        <v/>
      </c>
      <c r="AK25" s="285" t="str">
        <f t="shared" si="1"/>
        <v/>
      </c>
      <c r="AL25" s="282" t="str">
        <f t="shared" si="6"/>
        <v/>
      </c>
      <c r="AM25" s="280" t="str">
        <f t="shared" si="2"/>
        <v/>
      </c>
      <c r="AN25" s="280"/>
      <c r="AO25" s="280" t="str">
        <f t="shared" si="3"/>
        <v/>
      </c>
      <c r="AP25" s="280" t="str">
        <f t="shared" si="3"/>
        <v/>
      </c>
      <c r="AQ25" s="281" t="str">
        <f t="shared" si="3"/>
        <v/>
      </c>
      <c r="AR25" s="279" t="str">
        <f t="shared" si="3"/>
        <v/>
      </c>
      <c r="AS25" s="282" t="str">
        <f t="shared" si="7"/>
        <v/>
      </c>
      <c r="AT25" s="280" t="str">
        <f t="shared" si="4"/>
        <v/>
      </c>
      <c r="AU25" s="280"/>
      <c r="AV25" s="280" t="str">
        <f t="shared" si="4"/>
        <v/>
      </c>
      <c r="AW25" s="280" t="str">
        <f t="shared" si="4"/>
        <v/>
      </c>
      <c r="AX25" s="281" t="str">
        <f t="shared" si="4"/>
        <v/>
      </c>
      <c r="AY25" s="279" t="str">
        <f t="shared" si="4"/>
        <v/>
      </c>
    </row>
    <row r="26" spans="2:51" ht="12" customHeight="1">
      <c r="B26" s="82"/>
      <c r="C26" s="78"/>
      <c r="D26" s="88"/>
      <c r="E26" s="85"/>
      <c r="F26" s="88"/>
      <c r="G26" s="88"/>
      <c r="H26" s="90"/>
      <c r="I26" s="10"/>
      <c r="J26" s="10"/>
      <c r="K26" s="10"/>
      <c r="L26" s="10"/>
      <c r="M26" s="10"/>
      <c r="N26" s="211"/>
      <c r="O26" s="10"/>
      <c r="P26" s="10"/>
      <c r="Q26" s="10"/>
      <c r="R26" s="10"/>
      <c r="S26" s="10"/>
      <c r="T26" s="90"/>
      <c r="U26" s="94"/>
      <c r="V26" s="10"/>
      <c r="W26" s="10"/>
      <c r="X26" s="10"/>
      <c r="Y26" s="10"/>
      <c r="Z26" s="10"/>
      <c r="AA26" s="90"/>
      <c r="AB26" s="92"/>
      <c r="AE26" s="276" t="str">
        <f t="shared" si="5"/>
        <v/>
      </c>
      <c r="AF26" s="286" t="str">
        <f t="shared" si="1"/>
        <v/>
      </c>
      <c r="AG26" s="286"/>
      <c r="AH26" s="286" t="str">
        <f t="shared" si="1"/>
        <v/>
      </c>
      <c r="AI26" s="286" t="str">
        <f t="shared" si="1"/>
        <v/>
      </c>
      <c r="AJ26" s="287" t="str">
        <f t="shared" si="1"/>
        <v/>
      </c>
      <c r="AK26" s="285" t="str">
        <f t="shared" si="1"/>
        <v/>
      </c>
      <c r="AL26" s="276" t="str">
        <f t="shared" si="6"/>
        <v/>
      </c>
      <c r="AM26" s="277" t="str">
        <f t="shared" si="2"/>
        <v/>
      </c>
      <c r="AN26" s="277"/>
      <c r="AO26" s="277" t="str">
        <f t="shared" si="3"/>
        <v/>
      </c>
      <c r="AP26" s="277" t="str">
        <f t="shared" si="3"/>
        <v/>
      </c>
      <c r="AQ26" s="278" t="str">
        <f t="shared" si="3"/>
        <v/>
      </c>
      <c r="AR26" s="279" t="str">
        <f t="shared" si="3"/>
        <v/>
      </c>
      <c r="AS26" s="276" t="str">
        <f t="shared" si="7"/>
        <v/>
      </c>
      <c r="AT26" s="277" t="str">
        <f t="shared" si="4"/>
        <v/>
      </c>
      <c r="AU26" s="277"/>
      <c r="AV26" s="277" t="str">
        <f t="shared" si="4"/>
        <v/>
      </c>
      <c r="AW26" s="277" t="str">
        <f t="shared" si="4"/>
        <v/>
      </c>
      <c r="AX26" s="278" t="str">
        <f t="shared" si="4"/>
        <v/>
      </c>
      <c r="AY26" s="279" t="str">
        <f t="shared" si="4"/>
        <v/>
      </c>
    </row>
    <row r="27" spans="2:51" ht="12" customHeight="1">
      <c r="B27" s="83"/>
      <c r="C27" s="79"/>
      <c r="D27" s="87"/>
      <c r="E27" s="86"/>
      <c r="F27" s="87"/>
      <c r="G27" s="87"/>
      <c r="H27" s="77"/>
      <c r="I27" s="11"/>
      <c r="J27" s="11"/>
      <c r="K27" s="11"/>
      <c r="L27" s="11"/>
      <c r="M27" s="11"/>
      <c r="N27" s="211"/>
      <c r="O27" s="11"/>
      <c r="P27" s="11"/>
      <c r="Q27" s="11"/>
      <c r="R27" s="11"/>
      <c r="S27" s="11"/>
      <c r="T27" s="77"/>
      <c r="U27" s="94"/>
      <c r="V27" s="11"/>
      <c r="W27" s="11"/>
      <c r="X27" s="11"/>
      <c r="Y27" s="11"/>
      <c r="Z27" s="11"/>
      <c r="AA27" s="77"/>
      <c r="AB27" s="92"/>
      <c r="AE27" s="276" t="str">
        <f t="shared" si="5"/>
        <v/>
      </c>
      <c r="AF27" s="283" t="str">
        <f t="shared" si="1"/>
        <v/>
      </c>
      <c r="AG27" s="283"/>
      <c r="AH27" s="283" t="str">
        <f t="shared" si="1"/>
        <v/>
      </c>
      <c r="AI27" s="283" t="str">
        <f t="shared" si="1"/>
        <v/>
      </c>
      <c r="AJ27" s="284" t="str">
        <f t="shared" si="1"/>
        <v/>
      </c>
      <c r="AK27" s="285" t="str">
        <f t="shared" si="1"/>
        <v/>
      </c>
      <c r="AL27" s="282" t="str">
        <f t="shared" si="6"/>
        <v/>
      </c>
      <c r="AM27" s="280" t="str">
        <f t="shared" si="2"/>
        <v/>
      </c>
      <c r="AN27" s="280"/>
      <c r="AO27" s="280" t="str">
        <f t="shared" si="3"/>
        <v/>
      </c>
      <c r="AP27" s="280" t="str">
        <f t="shared" si="3"/>
        <v/>
      </c>
      <c r="AQ27" s="281" t="str">
        <f t="shared" si="3"/>
        <v/>
      </c>
      <c r="AR27" s="279" t="str">
        <f t="shared" si="3"/>
        <v/>
      </c>
      <c r="AS27" s="282" t="str">
        <f t="shared" si="7"/>
        <v/>
      </c>
      <c r="AT27" s="280" t="str">
        <f t="shared" si="4"/>
        <v/>
      </c>
      <c r="AU27" s="280"/>
      <c r="AV27" s="280" t="str">
        <f t="shared" si="4"/>
        <v/>
      </c>
      <c r="AW27" s="280" t="str">
        <f t="shared" si="4"/>
        <v/>
      </c>
      <c r="AX27" s="281" t="str">
        <f t="shared" si="4"/>
        <v/>
      </c>
      <c r="AY27" s="279" t="str">
        <f t="shared" si="4"/>
        <v/>
      </c>
    </row>
    <row r="28" spans="2:51" ht="12" customHeight="1">
      <c r="B28" s="82"/>
      <c r="C28" s="78"/>
      <c r="D28" s="88"/>
      <c r="E28" s="85"/>
      <c r="F28" s="88"/>
      <c r="G28" s="88"/>
      <c r="H28" s="90"/>
      <c r="I28" s="10"/>
      <c r="J28" s="10"/>
      <c r="K28" s="10"/>
      <c r="L28" s="10"/>
      <c r="M28" s="10"/>
      <c r="N28" s="211"/>
      <c r="O28" s="10"/>
      <c r="P28" s="10"/>
      <c r="Q28" s="10"/>
      <c r="R28" s="10"/>
      <c r="S28" s="10"/>
      <c r="T28" s="90"/>
      <c r="U28" s="94"/>
      <c r="V28" s="10"/>
      <c r="W28" s="10"/>
      <c r="X28" s="10"/>
      <c r="Y28" s="10"/>
      <c r="Z28" s="10"/>
      <c r="AA28" s="90"/>
      <c r="AB28" s="92"/>
      <c r="AE28" s="276" t="str">
        <f t="shared" si="5"/>
        <v/>
      </c>
      <c r="AF28" s="286" t="str">
        <f t="shared" si="5"/>
        <v/>
      </c>
      <c r="AG28" s="286"/>
      <c r="AH28" s="286" t="str">
        <f t="shared" ref="AH28:AK42" si="8">IFERROR(K28/$N28,"")</f>
        <v/>
      </c>
      <c r="AI28" s="286" t="str">
        <f t="shared" si="8"/>
        <v/>
      </c>
      <c r="AJ28" s="287" t="str">
        <f t="shared" si="8"/>
        <v/>
      </c>
      <c r="AK28" s="285" t="str">
        <f t="shared" si="8"/>
        <v/>
      </c>
      <c r="AL28" s="276" t="str">
        <f t="shared" si="6"/>
        <v/>
      </c>
      <c r="AM28" s="277" t="str">
        <f t="shared" si="6"/>
        <v/>
      </c>
      <c r="AN28" s="277"/>
      <c r="AO28" s="277" t="str">
        <f t="shared" ref="AO28:AR42" si="9">IFERROR(R28/$U28,"")</f>
        <v/>
      </c>
      <c r="AP28" s="277" t="str">
        <f t="shared" si="9"/>
        <v/>
      </c>
      <c r="AQ28" s="278" t="str">
        <f t="shared" si="9"/>
        <v/>
      </c>
      <c r="AR28" s="279" t="str">
        <f t="shared" si="9"/>
        <v/>
      </c>
      <c r="AS28" s="276" t="str">
        <f t="shared" si="7"/>
        <v/>
      </c>
      <c r="AT28" s="277" t="str">
        <f t="shared" si="7"/>
        <v/>
      </c>
      <c r="AU28" s="277"/>
      <c r="AV28" s="277" t="str">
        <f t="shared" ref="AV28:AY42" si="10">IFERROR(Y28/$AB28,"")</f>
        <v/>
      </c>
      <c r="AW28" s="277" t="str">
        <f t="shared" si="10"/>
        <v/>
      </c>
      <c r="AX28" s="278" t="str">
        <f t="shared" si="10"/>
        <v/>
      </c>
      <c r="AY28" s="279" t="str">
        <f t="shared" si="10"/>
        <v/>
      </c>
    </row>
    <row r="29" spans="2:51" ht="12" customHeight="1">
      <c r="B29" s="83"/>
      <c r="C29" s="79"/>
      <c r="D29" s="87"/>
      <c r="E29" s="86"/>
      <c r="F29" s="87"/>
      <c r="G29" s="87"/>
      <c r="H29" s="77"/>
      <c r="I29" s="11"/>
      <c r="J29" s="11"/>
      <c r="K29" s="11"/>
      <c r="L29" s="11"/>
      <c r="M29" s="11"/>
      <c r="N29" s="211"/>
      <c r="O29" s="11"/>
      <c r="P29" s="11"/>
      <c r="Q29" s="11"/>
      <c r="R29" s="11"/>
      <c r="S29" s="11"/>
      <c r="T29" s="77"/>
      <c r="U29" s="94"/>
      <c r="V29" s="11"/>
      <c r="W29" s="11"/>
      <c r="X29" s="11"/>
      <c r="Y29" s="11"/>
      <c r="Z29" s="11"/>
      <c r="AA29" s="77"/>
      <c r="AB29" s="92"/>
      <c r="AE29" s="276" t="str">
        <f t="shared" ref="AE29:AF42" si="11">IFERROR(H29/$N29,"")</f>
        <v/>
      </c>
      <c r="AF29" s="283" t="str">
        <f t="shared" si="11"/>
        <v/>
      </c>
      <c r="AG29" s="283"/>
      <c r="AH29" s="283" t="str">
        <f t="shared" si="8"/>
        <v/>
      </c>
      <c r="AI29" s="283" t="str">
        <f t="shared" si="8"/>
        <v/>
      </c>
      <c r="AJ29" s="284" t="str">
        <f t="shared" si="8"/>
        <v/>
      </c>
      <c r="AK29" s="285" t="str">
        <f t="shared" si="8"/>
        <v/>
      </c>
      <c r="AL29" s="282" t="str">
        <f t="shared" ref="AL29:AM42" si="12">IFERROR(O29/$U29,"")</f>
        <v/>
      </c>
      <c r="AM29" s="280" t="str">
        <f t="shared" si="12"/>
        <v/>
      </c>
      <c r="AN29" s="280"/>
      <c r="AO29" s="280" t="str">
        <f t="shared" si="9"/>
        <v/>
      </c>
      <c r="AP29" s="280" t="str">
        <f t="shared" si="9"/>
        <v/>
      </c>
      <c r="AQ29" s="281" t="str">
        <f t="shared" si="9"/>
        <v/>
      </c>
      <c r="AR29" s="279" t="str">
        <f t="shared" si="9"/>
        <v/>
      </c>
      <c r="AS29" s="282" t="str">
        <f t="shared" ref="AS29:AT42" si="13">IFERROR(V29/$AB29,"")</f>
        <v/>
      </c>
      <c r="AT29" s="280" t="str">
        <f t="shared" si="13"/>
        <v/>
      </c>
      <c r="AU29" s="280"/>
      <c r="AV29" s="280" t="str">
        <f t="shared" si="10"/>
        <v/>
      </c>
      <c r="AW29" s="280" t="str">
        <f t="shared" si="10"/>
        <v/>
      </c>
      <c r="AX29" s="281" t="str">
        <f t="shared" si="10"/>
        <v/>
      </c>
      <c r="AY29" s="279" t="str">
        <f t="shared" si="10"/>
        <v/>
      </c>
    </row>
    <row r="30" spans="2:51" ht="12" customHeight="1">
      <c r="B30" s="82"/>
      <c r="C30" s="78"/>
      <c r="D30" s="88"/>
      <c r="E30" s="85"/>
      <c r="F30" s="88"/>
      <c r="G30" s="88"/>
      <c r="H30" s="90"/>
      <c r="I30" s="10"/>
      <c r="J30" s="10"/>
      <c r="K30" s="10"/>
      <c r="L30" s="10"/>
      <c r="M30" s="10"/>
      <c r="N30" s="211"/>
      <c r="O30" s="10"/>
      <c r="P30" s="10"/>
      <c r="Q30" s="10"/>
      <c r="R30" s="10"/>
      <c r="S30" s="10"/>
      <c r="T30" s="90"/>
      <c r="U30" s="94"/>
      <c r="V30" s="10"/>
      <c r="W30" s="10"/>
      <c r="X30" s="10"/>
      <c r="Y30" s="10"/>
      <c r="Z30" s="10"/>
      <c r="AA30" s="90"/>
      <c r="AB30" s="92"/>
      <c r="AE30" s="276" t="str">
        <f t="shared" si="11"/>
        <v/>
      </c>
      <c r="AF30" s="286" t="str">
        <f t="shared" si="11"/>
        <v/>
      </c>
      <c r="AG30" s="286"/>
      <c r="AH30" s="286" t="str">
        <f t="shared" si="8"/>
        <v/>
      </c>
      <c r="AI30" s="286" t="str">
        <f t="shared" si="8"/>
        <v/>
      </c>
      <c r="AJ30" s="287" t="str">
        <f t="shared" si="8"/>
        <v/>
      </c>
      <c r="AK30" s="285" t="str">
        <f t="shared" si="8"/>
        <v/>
      </c>
      <c r="AL30" s="276" t="str">
        <f t="shared" si="12"/>
        <v/>
      </c>
      <c r="AM30" s="277" t="str">
        <f t="shared" si="12"/>
        <v/>
      </c>
      <c r="AN30" s="277"/>
      <c r="AO30" s="277" t="str">
        <f t="shared" si="9"/>
        <v/>
      </c>
      <c r="AP30" s="277" t="str">
        <f t="shared" si="9"/>
        <v/>
      </c>
      <c r="AQ30" s="278" t="str">
        <f t="shared" si="9"/>
        <v/>
      </c>
      <c r="AR30" s="279" t="str">
        <f t="shared" si="9"/>
        <v/>
      </c>
      <c r="AS30" s="276" t="str">
        <f t="shared" si="13"/>
        <v/>
      </c>
      <c r="AT30" s="277" t="str">
        <f t="shared" si="13"/>
        <v/>
      </c>
      <c r="AU30" s="277"/>
      <c r="AV30" s="277" t="str">
        <f t="shared" si="10"/>
        <v/>
      </c>
      <c r="AW30" s="277" t="str">
        <f t="shared" si="10"/>
        <v/>
      </c>
      <c r="AX30" s="278" t="str">
        <f t="shared" si="10"/>
        <v/>
      </c>
      <c r="AY30" s="279" t="str">
        <f t="shared" si="10"/>
        <v/>
      </c>
    </row>
    <row r="31" spans="2:51" ht="12" customHeight="1">
      <c r="B31" s="83"/>
      <c r="C31" s="79"/>
      <c r="D31" s="87"/>
      <c r="E31" s="86"/>
      <c r="F31" s="87"/>
      <c r="G31" s="87"/>
      <c r="H31" s="77"/>
      <c r="I31" s="11"/>
      <c r="J31" s="11"/>
      <c r="K31" s="11"/>
      <c r="L31" s="11"/>
      <c r="M31" s="11"/>
      <c r="N31" s="211"/>
      <c r="O31" s="11"/>
      <c r="P31" s="11"/>
      <c r="Q31" s="11"/>
      <c r="R31" s="11"/>
      <c r="S31" s="11"/>
      <c r="T31" s="77"/>
      <c r="U31" s="94"/>
      <c r="V31" s="11"/>
      <c r="W31" s="11"/>
      <c r="X31" s="11"/>
      <c r="Y31" s="11"/>
      <c r="Z31" s="11"/>
      <c r="AA31" s="77"/>
      <c r="AB31" s="92"/>
      <c r="AE31" s="276" t="str">
        <f t="shared" si="11"/>
        <v/>
      </c>
      <c r="AF31" s="283" t="str">
        <f t="shared" si="11"/>
        <v/>
      </c>
      <c r="AG31" s="283"/>
      <c r="AH31" s="283" t="str">
        <f t="shared" si="8"/>
        <v/>
      </c>
      <c r="AI31" s="283" t="str">
        <f t="shared" si="8"/>
        <v/>
      </c>
      <c r="AJ31" s="284" t="str">
        <f t="shared" si="8"/>
        <v/>
      </c>
      <c r="AK31" s="285" t="str">
        <f t="shared" si="8"/>
        <v/>
      </c>
      <c r="AL31" s="282" t="str">
        <f t="shared" si="12"/>
        <v/>
      </c>
      <c r="AM31" s="280" t="str">
        <f t="shared" si="12"/>
        <v/>
      </c>
      <c r="AN31" s="280"/>
      <c r="AO31" s="280" t="str">
        <f t="shared" si="9"/>
        <v/>
      </c>
      <c r="AP31" s="280" t="str">
        <f t="shared" si="9"/>
        <v/>
      </c>
      <c r="AQ31" s="281" t="str">
        <f t="shared" si="9"/>
        <v/>
      </c>
      <c r="AR31" s="279" t="str">
        <f t="shared" si="9"/>
        <v/>
      </c>
      <c r="AS31" s="282" t="str">
        <f t="shared" si="13"/>
        <v/>
      </c>
      <c r="AT31" s="280" t="str">
        <f t="shared" si="13"/>
        <v/>
      </c>
      <c r="AU31" s="280"/>
      <c r="AV31" s="280" t="str">
        <f t="shared" si="10"/>
        <v/>
      </c>
      <c r="AW31" s="280" t="str">
        <f t="shared" si="10"/>
        <v/>
      </c>
      <c r="AX31" s="281" t="str">
        <f t="shared" si="10"/>
        <v/>
      </c>
      <c r="AY31" s="279" t="str">
        <f t="shared" si="10"/>
        <v/>
      </c>
    </row>
    <row r="32" spans="2:51" ht="12" customHeight="1">
      <c r="B32" s="82"/>
      <c r="C32" s="78"/>
      <c r="D32" s="88"/>
      <c r="E32" s="85"/>
      <c r="F32" s="88"/>
      <c r="G32" s="88"/>
      <c r="H32" s="90"/>
      <c r="I32" s="10"/>
      <c r="J32" s="10"/>
      <c r="K32" s="10"/>
      <c r="L32" s="10"/>
      <c r="M32" s="10"/>
      <c r="N32" s="211"/>
      <c r="O32" s="10"/>
      <c r="P32" s="10"/>
      <c r="Q32" s="10"/>
      <c r="R32" s="10"/>
      <c r="S32" s="10"/>
      <c r="T32" s="90"/>
      <c r="U32" s="94"/>
      <c r="V32" s="10"/>
      <c r="W32" s="10"/>
      <c r="X32" s="10"/>
      <c r="Y32" s="10"/>
      <c r="Z32" s="10"/>
      <c r="AA32" s="90"/>
      <c r="AB32" s="92"/>
      <c r="AE32" s="276" t="str">
        <f t="shared" si="11"/>
        <v/>
      </c>
      <c r="AF32" s="286" t="str">
        <f t="shared" si="11"/>
        <v/>
      </c>
      <c r="AG32" s="286"/>
      <c r="AH32" s="286" t="str">
        <f t="shared" si="8"/>
        <v/>
      </c>
      <c r="AI32" s="286" t="str">
        <f t="shared" si="8"/>
        <v/>
      </c>
      <c r="AJ32" s="287" t="str">
        <f t="shared" si="8"/>
        <v/>
      </c>
      <c r="AK32" s="285" t="str">
        <f t="shared" si="8"/>
        <v/>
      </c>
      <c r="AL32" s="276" t="str">
        <f t="shared" si="12"/>
        <v/>
      </c>
      <c r="AM32" s="277" t="str">
        <f t="shared" si="12"/>
        <v/>
      </c>
      <c r="AN32" s="277"/>
      <c r="AO32" s="277" t="str">
        <f t="shared" si="9"/>
        <v/>
      </c>
      <c r="AP32" s="277" t="str">
        <f t="shared" si="9"/>
        <v/>
      </c>
      <c r="AQ32" s="278" t="str">
        <f t="shared" si="9"/>
        <v/>
      </c>
      <c r="AR32" s="279" t="str">
        <f t="shared" si="9"/>
        <v/>
      </c>
      <c r="AS32" s="276" t="str">
        <f t="shared" si="13"/>
        <v/>
      </c>
      <c r="AT32" s="277" t="str">
        <f t="shared" si="13"/>
        <v/>
      </c>
      <c r="AU32" s="277"/>
      <c r="AV32" s="277" t="str">
        <f t="shared" si="10"/>
        <v/>
      </c>
      <c r="AW32" s="277" t="str">
        <f t="shared" si="10"/>
        <v/>
      </c>
      <c r="AX32" s="278" t="str">
        <f t="shared" si="10"/>
        <v/>
      </c>
      <c r="AY32" s="279" t="str">
        <f t="shared" si="10"/>
        <v/>
      </c>
    </row>
    <row r="33" spans="2:51" ht="12" customHeight="1">
      <c r="B33" s="83"/>
      <c r="C33" s="79"/>
      <c r="D33" s="87"/>
      <c r="E33" s="86"/>
      <c r="F33" s="87"/>
      <c r="G33" s="87"/>
      <c r="H33" s="77"/>
      <c r="I33" s="11"/>
      <c r="J33" s="11"/>
      <c r="K33" s="11"/>
      <c r="L33" s="11"/>
      <c r="M33" s="11"/>
      <c r="N33" s="211"/>
      <c r="O33" s="11"/>
      <c r="P33" s="11"/>
      <c r="Q33" s="11"/>
      <c r="R33" s="11"/>
      <c r="S33" s="11"/>
      <c r="T33" s="77"/>
      <c r="U33" s="94"/>
      <c r="V33" s="11"/>
      <c r="W33" s="11"/>
      <c r="X33" s="11"/>
      <c r="Y33" s="11"/>
      <c r="Z33" s="11"/>
      <c r="AA33" s="77"/>
      <c r="AB33" s="92"/>
      <c r="AE33" s="276" t="str">
        <f t="shared" si="11"/>
        <v/>
      </c>
      <c r="AF33" s="283" t="str">
        <f t="shared" si="11"/>
        <v/>
      </c>
      <c r="AG33" s="283"/>
      <c r="AH33" s="283" t="str">
        <f t="shared" si="8"/>
        <v/>
      </c>
      <c r="AI33" s="283" t="str">
        <f t="shared" si="8"/>
        <v/>
      </c>
      <c r="AJ33" s="284" t="str">
        <f t="shared" si="8"/>
        <v/>
      </c>
      <c r="AK33" s="285" t="str">
        <f t="shared" si="8"/>
        <v/>
      </c>
      <c r="AL33" s="282" t="str">
        <f t="shared" si="12"/>
        <v/>
      </c>
      <c r="AM33" s="280" t="str">
        <f t="shared" si="12"/>
        <v/>
      </c>
      <c r="AN33" s="280"/>
      <c r="AO33" s="280" t="str">
        <f t="shared" si="9"/>
        <v/>
      </c>
      <c r="AP33" s="280" t="str">
        <f t="shared" si="9"/>
        <v/>
      </c>
      <c r="AQ33" s="281" t="str">
        <f t="shared" si="9"/>
        <v/>
      </c>
      <c r="AR33" s="279" t="str">
        <f t="shared" si="9"/>
        <v/>
      </c>
      <c r="AS33" s="282" t="str">
        <f t="shared" si="13"/>
        <v/>
      </c>
      <c r="AT33" s="280" t="str">
        <f t="shared" si="13"/>
        <v/>
      </c>
      <c r="AU33" s="280"/>
      <c r="AV33" s="280" t="str">
        <f t="shared" si="10"/>
        <v/>
      </c>
      <c r="AW33" s="280" t="str">
        <f t="shared" si="10"/>
        <v/>
      </c>
      <c r="AX33" s="281" t="str">
        <f t="shared" si="10"/>
        <v/>
      </c>
      <c r="AY33" s="279" t="str">
        <f t="shared" si="10"/>
        <v/>
      </c>
    </row>
    <row r="34" spans="2:51" ht="12" customHeight="1">
      <c r="B34" s="82"/>
      <c r="C34" s="78"/>
      <c r="D34" s="88"/>
      <c r="E34" s="85"/>
      <c r="F34" s="88"/>
      <c r="G34" s="88"/>
      <c r="H34" s="90"/>
      <c r="I34" s="10"/>
      <c r="J34" s="10"/>
      <c r="K34" s="10"/>
      <c r="L34" s="10"/>
      <c r="M34" s="10"/>
      <c r="N34" s="211"/>
      <c r="O34" s="10"/>
      <c r="P34" s="10"/>
      <c r="Q34" s="10"/>
      <c r="R34" s="10"/>
      <c r="S34" s="10"/>
      <c r="T34" s="90"/>
      <c r="U34" s="94"/>
      <c r="V34" s="10"/>
      <c r="W34" s="10"/>
      <c r="X34" s="10"/>
      <c r="Y34" s="10"/>
      <c r="Z34" s="10"/>
      <c r="AA34" s="90"/>
      <c r="AB34" s="92"/>
      <c r="AE34" s="276" t="str">
        <f t="shared" si="11"/>
        <v/>
      </c>
      <c r="AF34" s="286" t="str">
        <f t="shared" si="11"/>
        <v/>
      </c>
      <c r="AG34" s="286"/>
      <c r="AH34" s="286" t="str">
        <f t="shared" si="8"/>
        <v/>
      </c>
      <c r="AI34" s="286" t="str">
        <f t="shared" si="8"/>
        <v/>
      </c>
      <c r="AJ34" s="287" t="str">
        <f t="shared" si="8"/>
        <v/>
      </c>
      <c r="AK34" s="285" t="str">
        <f t="shared" si="8"/>
        <v/>
      </c>
      <c r="AL34" s="276" t="str">
        <f t="shared" si="12"/>
        <v/>
      </c>
      <c r="AM34" s="277" t="str">
        <f t="shared" si="12"/>
        <v/>
      </c>
      <c r="AN34" s="277"/>
      <c r="AO34" s="277" t="str">
        <f t="shared" si="9"/>
        <v/>
      </c>
      <c r="AP34" s="277" t="str">
        <f t="shared" si="9"/>
        <v/>
      </c>
      <c r="AQ34" s="278" t="str">
        <f t="shared" si="9"/>
        <v/>
      </c>
      <c r="AR34" s="279" t="str">
        <f t="shared" si="9"/>
        <v/>
      </c>
      <c r="AS34" s="276" t="str">
        <f t="shared" si="13"/>
        <v/>
      </c>
      <c r="AT34" s="277" t="str">
        <f t="shared" si="13"/>
        <v/>
      </c>
      <c r="AU34" s="277"/>
      <c r="AV34" s="277" t="str">
        <f t="shared" si="10"/>
        <v/>
      </c>
      <c r="AW34" s="277" t="str">
        <f t="shared" si="10"/>
        <v/>
      </c>
      <c r="AX34" s="278" t="str">
        <f t="shared" si="10"/>
        <v/>
      </c>
      <c r="AY34" s="279" t="str">
        <f t="shared" si="10"/>
        <v/>
      </c>
    </row>
    <row r="35" spans="2:51" ht="12" customHeight="1">
      <c r="B35" s="83"/>
      <c r="C35" s="79"/>
      <c r="D35" s="87"/>
      <c r="E35" s="86"/>
      <c r="F35" s="87"/>
      <c r="G35" s="87"/>
      <c r="H35" s="77"/>
      <c r="I35" s="11"/>
      <c r="J35" s="11"/>
      <c r="K35" s="11"/>
      <c r="L35" s="11"/>
      <c r="M35" s="11"/>
      <c r="N35" s="211"/>
      <c r="O35" s="11"/>
      <c r="P35" s="11"/>
      <c r="Q35" s="11"/>
      <c r="R35" s="11"/>
      <c r="S35" s="11"/>
      <c r="T35" s="77"/>
      <c r="U35" s="94"/>
      <c r="V35" s="11"/>
      <c r="W35" s="11"/>
      <c r="X35" s="11"/>
      <c r="Y35" s="11"/>
      <c r="Z35" s="11"/>
      <c r="AA35" s="77"/>
      <c r="AB35" s="92"/>
      <c r="AE35" s="276" t="str">
        <f t="shared" si="11"/>
        <v/>
      </c>
      <c r="AF35" s="283" t="str">
        <f t="shared" si="11"/>
        <v/>
      </c>
      <c r="AG35" s="283"/>
      <c r="AH35" s="283" t="str">
        <f t="shared" si="8"/>
        <v/>
      </c>
      <c r="AI35" s="283" t="str">
        <f t="shared" si="8"/>
        <v/>
      </c>
      <c r="AJ35" s="284" t="str">
        <f t="shared" si="8"/>
        <v/>
      </c>
      <c r="AK35" s="285" t="str">
        <f t="shared" si="8"/>
        <v/>
      </c>
      <c r="AL35" s="282" t="str">
        <f t="shared" si="12"/>
        <v/>
      </c>
      <c r="AM35" s="280" t="str">
        <f t="shared" si="12"/>
        <v/>
      </c>
      <c r="AN35" s="280"/>
      <c r="AO35" s="280" t="str">
        <f t="shared" si="9"/>
        <v/>
      </c>
      <c r="AP35" s="280" t="str">
        <f t="shared" si="9"/>
        <v/>
      </c>
      <c r="AQ35" s="281" t="str">
        <f t="shared" si="9"/>
        <v/>
      </c>
      <c r="AR35" s="279" t="str">
        <f t="shared" si="9"/>
        <v/>
      </c>
      <c r="AS35" s="282" t="str">
        <f t="shared" si="13"/>
        <v/>
      </c>
      <c r="AT35" s="280" t="str">
        <f t="shared" si="13"/>
        <v/>
      </c>
      <c r="AU35" s="280"/>
      <c r="AV35" s="280" t="str">
        <f t="shared" si="10"/>
        <v/>
      </c>
      <c r="AW35" s="280" t="str">
        <f t="shared" si="10"/>
        <v/>
      </c>
      <c r="AX35" s="281" t="str">
        <f t="shared" si="10"/>
        <v/>
      </c>
      <c r="AY35" s="279" t="str">
        <f t="shared" si="10"/>
        <v/>
      </c>
    </row>
    <row r="36" spans="2:51" ht="12" customHeight="1">
      <c r="B36" s="82"/>
      <c r="C36" s="78"/>
      <c r="D36" s="88"/>
      <c r="E36" s="85"/>
      <c r="F36" s="88"/>
      <c r="G36" s="88"/>
      <c r="H36" s="90"/>
      <c r="I36" s="10"/>
      <c r="J36" s="10"/>
      <c r="K36" s="10"/>
      <c r="L36" s="10"/>
      <c r="M36" s="10"/>
      <c r="N36" s="211"/>
      <c r="O36" s="10"/>
      <c r="P36" s="10"/>
      <c r="Q36" s="10"/>
      <c r="R36" s="10"/>
      <c r="S36" s="10"/>
      <c r="T36" s="90"/>
      <c r="U36" s="94"/>
      <c r="V36" s="10"/>
      <c r="W36" s="10"/>
      <c r="X36" s="10"/>
      <c r="Y36" s="10"/>
      <c r="Z36" s="10"/>
      <c r="AA36" s="90"/>
      <c r="AB36" s="92"/>
      <c r="AE36" s="276" t="str">
        <f t="shared" si="11"/>
        <v/>
      </c>
      <c r="AF36" s="286" t="str">
        <f t="shared" si="11"/>
        <v/>
      </c>
      <c r="AG36" s="286"/>
      <c r="AH36" s="286" t="str">
        <f t="shared" si="8"/>
        <v/>
      </c>
      <c r="AI36" s="286" t="str">
        <f t="shared" si="8"/>
        <v/>
      </c>
      <c r="AJ36" s="287" t="str">
        <f t="shared" si="8"/>
        <v/>
      </c>
      <c r="AK36" s="285" t="str">
        <f t="shared" si="8"/>
        <v/>
      </c>
      <c r="AL36" s="276" t="str">
        <f t="shared" si="12"/>
        <v/>
      </c>
      <c r="AM36" s="277" t="str">
        <f t="shared" si="12"/>
        <v/>
      </c>
      <c r="AN36" s="277"/>
      <c r="AO36" s="277" t="str">
        <f t="shared" si="9"/>
        <v/>
      </c>
      <c r="AP36" s="277" t="str">
        <f t="shared" si="9"/>
        <v/>
      </c>
      <c r="AQ36" s="278" t="str">
        <f t="shared" si="9"/>
        <v/>
      </c>
      <c r="AR36" s="279" t="str">
        <f t="shared" si="9"/>
        <v/>
      </c>
      <c r="AS36" s="276" t="str">
        <f t="shared" si="13"/>
        <v/>
      </c>
      <c r="AT36" s="277" t="str">
        <f t="shared" si="13"/>
        <v/>
      </c>
      <c r="AU36" s="277"/>
      <c r="AV36" s="277" t="str">
        <f t="shared" si="10"/>
        <v/>
      </c>
      <c r="AW36" s="277" t="str">
        <f t="shared" si="10"/>
        <v/>
      </c>
      <c r="AX36" s="278" t="str">
        <f t="shared" si="10"/>
        <v/>
      </c>
      <c r="AY36" s="279" t="str">
        <f t="shared" si="10"/>
        <v/>
      </c>
    </row>
    <row r="37" spans="2:51" ht="12" customHeight="1">
      <c r="B37" s="83"/>
      <c r="C37" s="79"/>
      <c r="D37" s="87"/>
      <c r="E37" s="86"/>
      <c r="F37" s="87"/>
      <c r="G37" s="87"/>
      <c r="H37" s="77"/>
      <c r="I37" s="11"/>
      <c r="J37" s="11"/>
      <c r="K37" s="11"/>
      <c r="L37" s="11"/>
      <c r="M37" s="11"/>
      <c r="N37" s="211"/>
      <c r="O37" s="11"/>
      <c r="P37" s="11"/>
      <c r="Q37" s="11"/>
      <c r="R37" s="11"/>
      <c r="S37" s="11"/>
      <c r="T37" s="77"/>
      <c r="U37" s="94"/>
      <c r="V37" s="11"/>
      <c r="W37" s="11"/>
      <c r="X37" s="11"/>
      <c r="Y37" s="11"/>
      <c r="Z37" s="11"/>
      <c r="AA37" s="77"/>
      <c r="AB37" s="92"/>
      <c r="AE37" s="276" t="str">
        <f t="shared" si="11"/>
        <v/>
      </c>
      <c r="AF37" s="283" t="str">
        <f t="shared" si="11"/>
        <v/>
      </c>
      <c r="AG37" s="283"/>
      <c r="AH37" s="283" t="str">
        <f t="shared" si="8"/>
        <v/>
      </c>
      <c r="AI37" s="283" t="str">
        <f t="shared" si="8"/>
        <v/>
      </c>
      <c r="AJ37" s="284" t="str">
        <f t="shared" si="8"/>
        <v/>
      </c>
      <c r="AK37" s="285" t="str">
        <f t="shared" si="8"/>
        <v/>
      </c>
      <c r="AL37" s="282" t="str">
        <f t="shared" si="12"/>
        <v/>
      </c>
      <c r="AM37" s="280" t="str">
        <f t="shared" si="12"/>
        <v/>
      </c>
      <c r="AN37" s="280"/>
      <c r="AO37" s="280" t="str">
        <f t="shared" si="9"/>
        <v/>
      </c>
      <c r="AP37" s="280" t="str">
        <f t="shared" si="9"/>
        <v/>
      </c>
      <c r="AQ37" s="281" t="str">
        <f t="shared" si="9"/>
        <v/>
      </c>
      <c r="AR37" s="279" t="str">
        <f t="shared" si="9"/>
        <v/>
      </c>
      <c r="AS37" s="282" t="str">
        <f t="shared" si="13"/>
        <v/>
      </c>
      <c r="AT37" s="280" t="str">
        <f t="shared" si="13"/>
        <v/>
      </c>
      <c r="AU37" s="280"/>
      <c r="AV37" s="280" t="str">
        <f t="shared" si="10"/>
        <v/>
      </c>
      <c r="AW37" s="280" t="str">
        <f t="shared" si="10"/>
        <v/>
      </c>
      <c r="AX37" s="281" t="str">
        <f t="shared" si="10"/>
        <v/>
      </c>
      <c r="AY37" s="279" t="str">
        <f t="shared" si="10"/>
        <v/>
      </c>
    </row>
    <row r="38" spans="2:51" ht="12" customHeight="1">
      <c r="B38" s="82"/>
      <c r="C38" s="78"/>
      <c r="D38" s="88"/>
      <c r="E38" s="85"/>
      <c r="F38" s="88"/>
      <c r="G38" s="88"/>
      <c r="H38" s="90"/>
      <c r="I38" s="10"/>
      <c r="J38" s="10"/>
      <c r="K38" s="10"/>
      <c r="L38" s="10"/>
      <c r="M38" s="10"/>
      <c r="N38" s="211"/>
      <c r="O38" s="10"/>
      <c r="P38" s="10"/>
      <c r="Q38" s="10"/>
      <c r="R38" s="10"/>
      <c r="S38" s="10"/>
      <c r="T38" s="90"/>
      <c r="U38" s="94"/>
      <c r="V38" s="10"/>
      <c r="W38" s="10"/>
      <c r="X38" s="10"/>
      <c r="Y38" s="10"/>
      <c r="Z38" s="10"/>
      <c r="AA38" s="90"/>
      <c r="AB38" s="92"/>
      <c r="AE38" s="276" t="str">
        <f t="shared" si="11"/>
        <v/>
      </c>
      <c r="AF38" s="286" t="str">
        <f t="shared" si="11"/>
        <v/>
      </c>
      <c r="AG38" s="286"/>
      <c r="AH38" s="286" t="str">
        <f t="shared" si="8"/>
        <v/>
      </c>
      <c r="AI38" s="286" t="str">
        <f t="shared" si="8"/>
        <v/>
      </c>
      <c r="AJ38" s="287" t="str">
        <f t="shared" si="8"/>
        <v/>
      </c>
      <c r="AK38" s="285" t="str">
        <f t="shared" si="8"/>
        <v/>
      </c>
      <c r="AL38" s="276" t="str">
        <f t="shared" si="12"/>
        <v/>
      </c>
      <c r="AM38" s="277" t="str">
        <f t="shared" si="12"/>
        <v/>
      </c>
      <c r="AN38" s="277"/>
      <c r="AO38" s="277" t="str">
        <f t="shared" si="9"/>
        <v/>
      </c>
      <c r="AP38" s="277" t="str">
        <f t="shared" si="9"/>
        <v/>
      </c>
      <c r="AQ38" s="278" t="str">
        <f t="shared" si="9"/>
        <v/>
      </c>
      <c r="AR38" s="279" t="str">
        <f t="shared" si="9"/>
        <v/>
      </c>
      <c r="AS38" s="276" t="str">
        <f t="shared" si="13"/>
        <v/>
      </c>
      <c r="AT38" s="277" t="str">
        <f t="shared" si="13"/>
        <v/>
      </c>
      <c r="AU38" s="277"/>
      <c r="AV38" s="277" t="str">
        <f t="shared" si="10"/>
        <v/>
      </c>
      <c r="AW38" s="277" t="str">
        <f t="shared" si="10"/>
        <v/>
      </c>
      <c r="AX38" s="278" t="str">
        <f t="shared" si="10"/>
        <v/>
      </c>
      <c r="AY38" s="279" t="str">
        <f t="shared" si="10"/>
        <v/>
      </c>
    </row>
    <row r="39" spans="2:51" ht="12" customHeight="1">
      <c r="B39" s="83"/>
      <c r="C39" s="79"/>
      <c r="D39" s="87"/>
      <c r="E39" s="86"/>
      <c r="F39" s="87"/>
      <c r="G39" s="87"/>
      <c r="H39" s="77"/>
      <c r="I39" s="11"/>
      <c r="J39" s="11"/>
      <c r="K39" s="11"/>
      <c r="L39" s="11"/>
      <c r="M39" s="11"/>
      <c r="N39" s="211"/>
      <c r="O39" s="11"/>
      <c r="P39" s="11"/>
      <c r="Q39" s="11"/>
      <c r="R39" s="11"/>
      <c r="S39" s="11"/>
      <c r="T39" s="77"/>
      <c r="U39" s="94"/>
      <c r="V39" s="11"/>
      <c r="W39" s="11"/>
      <c r="X39" s="11"/>
      <c r="Y39" s="11"/>
      <c r="Z39" s="11"/>
      <c r="AA39" s="77"/>
      <c r="AB39" s="92"/>
      <c r="AE39" s="276" t="str">
        <f t="shared" si="11"/>
        <v/>
      </c>
      <c r="AF39" s="283" t="str">
        <f t="shared" si="11"/>
        <v/>
      </c>
      <c r="AG39" s="283"/>
      <c r="AH39" s="283" t="str">
        <f t="shared" si="8"/>
        <v/>
      </c>
      <c r="AI39" s="283" t="str">
        <f t="shared" si="8"/>
        <v/>
      </c>
      <c r="AJ39" s="284" t="str">
        <f t="shared" si="8"/>
        <v/>
      </c>
      <c r="AK39" s="285" t="str">
        <f t="shared" si="8"/>
        <v/>
      </c>
      <c r="AL39" s="282" t="str">
        <f t="shared" si="12"/>
        <v/>
      </c>
      <c r="AM39" s="280" t="str">
        <f t="shared" si="12"/>
        <v/>
      </c>
      <c r="AN39" s="280"/>
      <c r="AO39" s="280" t="str">
        <f t="shared" si="9"/>
        <v/>
      </c>
      <c r="AP39" s="280" t="str">
        <f t="shared" si="9"/>
        <v/>
      </c>
      <c r="AQ39" s="281" t="str">
        <f t="shared" si="9"/>
        <v/>
      </c>
      <c r="AR39" s="279" t="str">
        <f t="shared" si="9"/>
        <v/>
      </c>
      <c r="AS39" s="282" t="str">
        <f t="shared" si="13"/>
        <v/>
      </c>
      <c r="AT39" s="280" t="str">
        <f t="shared" si="13"/>
        <v/>
      </c>
      <c r="AU39" s="280"/>
      <c r="AV39" s="280" t="str">
        <f t="shared" si="10"/>
        <v/>
      </c>
      <c r="AW39" s="280" t="str">
        <f t="shared" si="10"/>
        <v/>
      </c>
      <c r="AX39" s="281" t="str">
        <f t="shared" si="10"/>
        <v/>
      </c>
      <c r="AY39" s="279" t="str">
        <f t="shared" si="10"/>
        <v/>
      </c>
    </row>
    <row r="40" spans="2:51" ht="12" customHeight="1">
      <c r="B40" s="82"/>
      <c r="C40" s="78"/>
      <c r="D40" s="88"/>
      <c r="E40" s="85"/>
      <c r="F40" s="88"/>
      <c r="G40" s="88"/>
      <c r="H40" s="90"/>
      <c r="I40" s="10"/>
      <c r="J40" s="10"/>
      <c r="K40" s="10"/>
      <c r="L40" s="10"/>
      <c r="M40" s="10"/>
      <c r="N40" s="211"/>
      <c r="O40" s="10"/>
      <c r="P40" s="10"/>
      <c r="Q40" s="10"/>
      <c r="R40" s="10"/>
      <c r="S40" s="10"/>
      <c r="T40" s="90"/>
      <c r="U40" s="94"/>
      <c r="V40" s="10"/>
      <c r="W40" s="10"/>
      <c r="X40" s="10"/>
      <c r="Y40" s="10"/>
      <c r="Z40" s="10"/>
      <c r="AA40" s="90"/>
      <c r="AB40" s="92"/>
      <c r="AE40" s="276" t="str">
        <f t="shared" si="11"/>
        <v/>
      </c>
      <c r="AF40" s="286" t="str">
        <f t="shared" si="11"/>
        <v/>
      </c>
      <c r="AG40" s="286"/>
      <c r="AH40" s="286" t="str">
        <f t="shared" si="8"/>
        <v/>
      </c>
      <c r="AI40" s="286" t="str">
        <f t="shared" si="8"/>
        <v/>
      </c>
      <c r="AJ40" s="287" t="str">
        <f t="shared" si="8"/>
        <v/>
      </c>
      <c r="AK40" s="285" t="str">
        <f t="shared" si="8"/>
        <v/>
      </c>
      <c r="AL40" s="276" t="str">
        <f t="shared" si="12"/>
        <v/>
      </c>
      <c r="AM40" s="277" t="str">
        <f t="shared" si="12"/>
        <v/>
      </c>
      <c r="AN40" s="277"/>
      <c r="AO40" s="277" t="str">
        <f t="shared" si="9"/>
        <v/>
      </c>
      <c r="AP40" s="277" t="str">
        <f t="shared" si="9"/>
        <v/>
      </c>
      <c r="AQ40" s="278" t="str">
        <f t="shared" si="9"/>
        <v/>
      </c>
      <c r="AR40" s="279" t="str">
        <f t="shared" si="9"/>
        <v/>
      </c>
      <c r="AS40" s="276" t="str">
        <f t="shared" si="13"/>
        <v/>
      </c>
      <c r="AT40" s="277" t="str">
        <f t="shared" si="13"/>
        <v/>
      </c>
      <c r="AU40" s="277"/>
      <c r="AV40" s="277" t="str">
        <f t="shared" si="10"/>
        <v/>
      </c>
      <c r="AW40" s="277" t="str">
        <f t="shared" si="10"/>
        <v/>
      </c>
      <c r="AX40" s="278" t="str">
        <f t="shared" si="10"/>
        <v/>
      </c>
      <c r="AY40" s="279" t="str">
        <f t="shared" si="10"/>
        <v/>
      </c>
    </row>
    <row r="41" spans="2:51" ht="12" customHeight="1">
      <c r="B41" s="83"/>
      <c r="C41" s="79"/>
      <c r="D41" s="87"/>
      <c r="E41" s="86"/>
      <c r="F41" s="87"/>
      <c r="G41" s="87"/>
      <c r="H41" s="77"/>
      <c r="I41" s="11"/>
      <c r="J41" s="11"/>
      <c r="K41" s="11"/>
      <c r="L41" s="11"/>
      <c r="M41" s="11"/>
      <c r="N41" s="211"/>
      <c r="O41" s="11"/>
      <c r="P41" s="11"/>
      <c r="Q41" s="11"/>
      <c r="R41" s="11"/>
      <c r="S41" s="11"/>
      <c r="T41" s="77"/>
      <c r="U41" s="94"/>
      <c r="V41" s="11"/>
      <c r="W41" s="11"/>
      <c r="X41" s="11"/>
      <c r="Y41" s="11"/>
      <c r="Z41" s="11"/>
      <c r="AA41" s="77"/>
      <c r="AB41" s="92"/>
      <c r="AE41" s="276" t="str">
        <f t="shared" si="11"/>
        <v/>
      </c>
      <c r="AF41" s="283" t="str">
        <f t="shared" si="11"/>
        <v/>
      </c>
      <c r="AG41" s="283"/>
      <c r="AH41" s="283" t="str">
        <f t="shared" si="8"/>
        <v/>
      </c>
      <c r="AI41" s="283" t="str">
        <f t="shared" si="8"/>
        <v/>
      </c>
      <c r="AJ41" s="284" t="str">
        <f t="shared" si="8"/>
        <v/>
      </c>
      <c r="AK41" s="285" t="str">
        <f t="shared" si="8"/>
        <v/>
      </c>
      <c r="AL41" s="282" t="str">
        <f t="shared" si="12"/>
        <v/>
      </c>
      <c r="AM41" s="280" t="str">
        <f t="shared" si="12"/>
        <v/>
      </c>
      <c r="AN41" s="280"/>
      <c r="AO41" s="280" t="str">
        <f t="shared" si="9"/>
        <v/>
      </c>
      <c r="AP41" s="280" t="str">
        <f t="shared" si="9"/>
        <v/>
      </c>
      <c r="AQ41" s="281" t="str">
        <f t="shared" si="9"/>
        <v/>
      </c>
      <c r="AR41" s="279" t="str">
        <f t="shared" si="9"/>
        <v/>
      </c>
      <c r="AS41" s="282" t="str">
        <f t="shared" si="13"/>
        <v/>
      </c>
      <c r="AT41" s="280" t="str">
        <f t="shared" si="13"/>
        <v/>
      </c>
      <c r="AU41" s="280"/>
      <c r="AV41" s="280" t="str">
        <f t="shared" si="10"/>
        <v/>
      </c>
      <c r="AW41" s="280" t="str">
        <f t="shared" si="10"/>
        <v/>
      </c>
      <c r="AX41" s="281" t="str">
        <f t="shared" si="10"/>
        <v/>
      </c>
      <c r="AY41" s="279" t="str">
        <f t="shared" si="10"/>
        <v/>
      </c>
    </row>
    <row r="42" spans="2:51" ht="13.5" customHeight="1">
      <c r="B42" s="84"/>
      <c r="C42" s="80"/>
      <c r="D42" s="89"/>
      <c r="E42" s="212"/>
      <c r="F42" s="89"/>
      <c r="G42" s="89"/>
      <c r="H42" s="96"/>
      <c r="I42" s="96"/>
      <c r="J42" s="96"/>
      <c r="K42" s="96"/>
      <c r="L42" s="96"/>
      <c r="M42" s="96"/>
      <c r="N42" s="140"/>
      <c r="O42" s="96"/>
      <c r="P42" s="96"/>
      <c r="Q42" s="96"/>
      <c r="R42" s="96"/>
      <c r="S42" s="96"/>
      <c r="T42" s="96"/>
      <c r="U42" s="95"/>
      <c r="V42" s="96"/>
      <c r="W42" s="96"/>
      <c r="X42" s="96"/>
      <c r="Y42" s="96"/>
      <c r="Z42" s="96"/>
      <c r="AA42" s="96"/>
      <c r="AB42" s="93"/>
      <c r="AE42" s="288" t="str">
        <f t="shared" si="11"/>
        <v/>
      </c>
      <c r="AF42" s="289" t="str">
        <f t="shared" si="11"/>
        <v/>
      </c>
      <c r="AG42" s="289"/>
      <c r="AH42" s="289" t="str">
        <f t="shared" si="8"/>
        <v/>
      </c>
      <c r="AI42" s="289" t="str">
        <f t="shared" si="8"/>
        <v/>
      </c>
      <c r="AJ42" s="290" t="str">
        <f t="shared" si="8"/>
        <v/>
      </c>
      <c r="AK42" s="291" t="str">
        <f t="shared" si="8"/>
        <v/>
      </c>
      <c r="AL42" s="288" t="str">
        <f t="shared" si="12"/>
        <v/>
      </c>
      <c r="AM42" s="292" t="str">
        <f t="shared" si="12"/>
        <v/>
      </c>
      <c r="AN42" s="292"/>
      <c r="AO42" s="292" t="str">
        <f t="shared" si="9"/>
        <v/>
      </c>
      <c r="AP42" s="292" t="str">
        <f t="shared" si="9"/>
        <v/>
      </c>
      <c r="AQ42" s="293" t="str">
        <f t="shared" si="9"/>
        <v/>
      </c>
      <c r="AR42" s="294" t="str">
        <f t="shared" si="9"/>
        <v/>
      </c>
      <c r="AS42" s="288" t="str">
        <f t="shared" si="13"/>
        <v/>
      </c>
      <c r="AT42" s="292" t="str">
        <f t="shared" si="13"/>
        <v/>
      </c>
      <c r="AU42" s="292"/>
      <c r="AV42" s="292" t="str">
        <f t="shared" si="10"/>
        <v/>
      </c>
      <c r="AW42" s="292" t="str">
        <f t="shared" si="10"/>
        <v/>
      </c>
      <c r="AX42" s="293" t="str">
        <f t="shared" si="10"/>
        <v/>
      </c>
      <c r="AY42" s="294" t="str">
        <f t="shared" si="10"/>
        <v/>
      </c>
    </row>
  </sheetData>
  <mergeCells count="9">
    <mergeCell ref="E4:G4"/>
    <mergeCell ref="H3:L6"/>
    <mergeCell ref="AE9:AK9"/>
    <mergeCell ref="AL9:AR9"/>
    <mergeCell ref="AS9:AY9"/>
    <mergeCell ref="H9:N9"/>
    <mergeCell ref="O9:U9"/>
    <mergeCell ref="V9:AB9"/>
    <mergeCell ref="E5:G7"/>
  </mergeCells>
  <dataValidations count="1">
    <dataValidation type="list" allowBlank="1" showInputMessage="1" showErrorMessage="1" sqref="F12:G42 D12:D42" xr:uid="{10818B61-BE76-4439-ACCF-F3A1CFFCDB7C}">
      <formula1>"Oui, Non"</formula1>
    </dataValidation>
  </dataValidations>
  <pageMargins left="0.23622047244094499" right="0.23622047244094499" top="0.39370078740157499" bottom="0.39370078740157499" header="0.31496062992126" footer="0.31496062992126"/>
  <pageSetup paperSize="119" scale="22" fitToHeight="0" orientation="landscape" r:id="rId1"/>
  <extLst>
    <ext xmlns:x14="http://schemas.microsoft.com/office/spreadsheetml/2009/9/main" uri="{CCE6A557-97BC-4b89-ADB6-D9C93CAAB3DF}">
      <x14:dataValidations xmlns:xm="http://schemas.microsoft.com/office/excel/2006/main" count="2">
        <x14:dataValidation type="list" allowBlank="1" showInputMessage="1" showErrorMessage="1" xr:uid="{6755D280-766A-4444-9CAD-7A2CB43F6C3E}">
          <x14:formula1>
            <xm:f>Raisons!$A$3:$A$6</xm:f>
          </x14:formula1>
          <xm:sqref>E12:G42</xm:sqref>
        </x14:dataValidation>
        <x14:dataValidation type="list" allowBlank="1" showInputMessage="1" showErrorMessage="1" xr:uid="{704148E4-ADBE-4BE8-8432-27181BA304BB}">
          <x14:formula1>
            <xm:f>'Liste des pays'!$A$2:$A$230</xm:f>
          </x14:formula1>
          <xm:sqref>C12:C42</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543A76-56B8-432A-B871-0119C6533D9F}">
  <sheetPr>
    <tabColor theme="0" tint="-0.14999847407452621"/>
    <pageSetUpPr fitToPage="1"/>
  </sheetPr>
  <dimension ref="A2:AD26"/>
  <sheetViews>
    <sheetView showGridLines="0" zoomScaleNormal="100" zoomScaleSheetLayoutView="55" workbookViewId="0">
      <selection activeCell="J41" sqref="J41"/>
    </sheetView>
  </sheetViews>
  <sheetFormatPr defaultColWidth="9" defaultRowHeight="11.4" outlineLevelCol="1"/>
  <cols>
    <col min="1" max="1" width="1.3984375" style="13" customWidth="1"/>
    <col min="2" max="3" width="15.5" style="13" customWidth="1"/>
    <col min="4" max="5" width="15.5" style="33" customWidth="1"/>
    <col min="6" max="7" width="15.5" style="13" customWidth="1"/>
    <col min="8" max="13" width="15.5" style="13" customWidth="1" outlineLevel="1"/>
    <col min="14" max="14" width="15.5" style="13" customWidth="1"/>
    <col min="15" max="20" width="15.5" style="13" customWidth="1" outlineLevel="1"/>
    <col min="21" max="21" width="15.5" style="13" customWidth="1"/>
    <col min="22" max="27" width="15.5" style="13" customWidth="1" outlineLevel="1"/>
    <col min="28" max="28" width="15.5" style="13" customWidth="1"/>
    <col min="29" max="29" width="2.5" style="13" customWidth="1"/>
    <col min="30" max="30" width="9" style="13"/>
    <col min="31" max="16384" width="9" style="108"/>
  </cols>
  <sheetData>
    <row r="2" spans="1:30" ht="15.6">
      <c r="B2" s="102" t="s">
        <v>427</v>
      </c>
      <c r="C2" s="14"/>
    </row>
    <row r="3" spans="1:30" ht="12" customHeight="1">
      <c r="E3" s="334" t="s">
        <v>234</v>
      </c>
      <c r="F3" s="52"/>
      <c r="G3" s="52"/>
      <c r="H3" s="432" t="s">
        <v>440</v>
      </c>
      <c r="I3" s="433"/>
      <c r="J3" s="433"/>
      <c r="K3" s="433"/>
      <c r="L3" s="434"/>
    </row>
    <row r="4" spans="1:30" ht="12" customHeight="1">
      <c r="B4" s="331" t="s">
        <v>238</v>
      </c>
      <c r="C4" s="135" t="s">
        <v>425</v>
      </c>
      <c r="E4" s="53" t="s">
        <v>235</v>
      </c>
      <c r="F4" s="52"/>
      <c r="G4" s="52"/>
      <c r="H4" s="435"/>
      <c r="I4" s="436"/>
      <c r="J4" s="436"/>
      <c r="K4" s="436"/>
      <c r="L4" s="437"/>
    </row>
    <row r="5" spans="1:30" ht="12" customHeight="1">
      <c r="B5" s="331" t="s">
        <v>145</v>
      </c>
      <c r="C5" s="135" t="s">
        <v>233</v>
      </c>
      <c r="E5" s="41" t="s">
        <v>236</v>
      </c>
      <c r="F5" s="52"/>
      <c r="G5" s="52"/>
      <c r="H5" s="435"/>
      <c r="I5" s="436"/>
      <c r="J5" s="436"/>
      <c r="K5" s="436"/>
      <c r="L5" s="437"/>
    </row>
    <row r="6" spans="1:30" ht="12" customHeight="1">
      <c r="B6" s="52"/>
      <c r="E6" s="430" t="s">
        <v>451</v>
      </c>
      <c r="F6" s="430"/>
      <c r="G6" s="430"/>
      <c r="H6" s="438"/>
      <c r="I6" s="439"/>
      <c r="J6" s="439"/>
      <c r="K6" s="439"/>
      <c r="L6" s="440"/>
    </row>
    <row r="7" spans="1:30" ht="12" customHeight="1">
      <c r="B7" s="52"/>
      <c r="E7" s="430"/>
      <c r="F7" s="430"/>
      <c r="G7" s="430"/>
      <c r="H7" s="345"/>
      <c r="I7" s="345"/>
      <c r="J7" s="345"/>
      <c r="K7" s="345"/>
      <c r="L7" s="345"/>
    </row>
    <row r="8" spans="1:30" ht="12" customHeight="1">
      <c r="B8" s="52"/>
      <c r="E8" s="430"/>
      <c r="F8" s="430"/>
      <c r="G8" s="430"/>
      <c r="H8" s="345"/>
      <c r="I8" s="345"/>
      <c r="J8" s="345"/>
      <c r="K8" s="345"/>
      <c r="L8" s="345"/>
    </row>
    <row r="9" spans="1:30" ht="12" customHeight="1">
      <c r="B9" s="266" t="s">
        <v>426</v>
      </c>
      <c r="C9" s="9"/>
      <c r="D9" s="13"/>
      <c r="E9" s="13"/>
      <c r="AA9" s="81"/>
    </row>
    <row r="10" spans="1:30" ht="12" customHeight="1">
      <c r="D10" s="13"/>
      <c r="E10" s="81"/>
      <c r="H10" s="456" t="s">
        <v>252</v>
      </c>
      <c r="I10" s="456"/>
      <c r="J10" s="456"/>
      <c r="K10" s="456"/>
      <c r="L10" s="456"/>
      <c r="M10" s="456"/>
      <c r="N10" s="456"/>
      <c r="O10" s="457" t="s">
        <v>136</v>
      </c>
      <c r="P10" s="457"/>
      <c r="Q10" s="457"/>
      <c r="R10" s="457"/>
      <c r="S10" s="457"/>
      <c r="T10" s="457"/>
      <c r="U10" s="457"/>
      <c r="V10" s="458" t="s">
        <v>137</v>
      </c>
      <c r="W10" s="458"/>
      <c r="X10" s="458"/>
      <c r="Y10" s="458"/>
      <c r="Z10" s="458"/>
      <c r="AA10" s="458"/>
      <c r="AB10" s="458"/>
    </row>
    <row r="11" spans="1:30" ht="60">
      <c r="B11" s="235" t="s">
        <v>238</v>
      </c>
      <c r="C11" s="236" t="s">
        <v>239</v>
      </c>
      <c r="D11" s="332" t="s">
        <v>150</v>
      </c>
      <c r="E11" s="333" t="s">
        <v>240</v>
      </c>
      <c r="F11" s="333" t="s">
        <v>241</v>
      </c>
      <c r="G11" s="335" t="s">
        <v>242</v>
      </c>
      <c r="H11" s="339" t="s">
        <v>243</v>
      </c>
      <c r="I11" s="339" t="s">
        <v>244</v>
      </c>
      <c r="J11" s="339" t="s">
        <v>245</v>
      </c>
      <c r="K11" s="339" t="s">
        <v>246</v>
      </c>
      <c r="L11" s="339" t="s">
        <v>247</v>
      </c>
      <c r="M11" s="339" t="s">
        <v>248</v>
      </c>
      <c r="N11" s="339" t="s">
        <v>249</v>
      </c>
      <c r="O11" s="340" t="s">
        <v>243</v>
      </c>
      <c r="P11" s="340" t="s">
        <v>244</v>
      </c>
      <c r="Q11" s="340" t="s">
        <v>245</v>
      </c>
      <c r="R11" s="340" t="s">
        <v>246</v>
      </c>
      <c r="S11" s="340" t="s">
        <v>247</v>
      </c>
      <c r="T11" s="340" t="s">
        <v>248</v>
      </c>
      <c r="U11" s="340" t="s">
        <v>250</v>
      </c>
      <c r="V11" s="341" t="s">
        <v>243</v>
      </c>
      <c r="W11" s="341" t="s">
        <v>244</v>
      </c>
      <c r="X11" s="341" t="s">
        <v>245</v>
      </c>
      <c r="Y11" s="341" t="s">
        <v>246</v>
      </c>
      <c r="Z11" s="341" t="s">
        <v>247</v>
      </c>
      <c r="AA11" s="341" t="s">
        <v>248</v>
      </c>
      <c r="AB11" s="341" t="s">
        <v>251</v>
      </c>
    </row>
    <row r="12" spans="1:30" s="328" customFormat="1" ht="26.25" customHeight="1">
      <c r="A12" s="35"/>
      <c r="B12" s="136" t="s">
        <v>217</v>
      </c>
      <c r="C12" s="136" t="s">
        <v>217</v>
      </c>
      <c r="D12" s="137" t="s">
        <v>254</v>
      </c>
      <c r="E12" s="137" t="s">
        <v>217</v>
      </c>
      <c r="F12" s="137" t="s">
        <v>254</v>
      </c>
      <c r="G12" s="137" t="s">
        <v>254</v>
      </c>
      <c r="H12" s="336" t="s">
        <v>255</v>
      </c>
      <c r="I12" s="336" t="s">
        <v>255</v>
      </c>
      <c r="J12" s="336" t="s">
        <v>255</v>
      </c>
      <c r="K12" s="336" t="s">
        <v>255</v>
      </c>
      <c r="L12" s="336" t="s">
        <v>255</v>
      </c>
      <c r="M12" s="336" t="s">
        <v>255</v>
      </c>
      <c r="N12" s="337" t="s">
        <v>255</v>
      </c>
      <c r="O12" s="336" t="s">
        <v>255</v>
      </c>
      <c r="P12" s="336" t="s">
        <v>255</v>
      </c>
      <c r="Q12" s="336" t="s">
        <v>255</v>
      </c>
      <c r="R12" s="336" t="s">
        <v>255</v>
      </c>
      <c r="S12" s="336" t="s">
        <v>255</v>
      </c>
      <c r="T12" s="336" t="s">
        <v>255</v>
      </c>
      <c r="U12" s="252" t="s">
        <v>255</v>
      </c>
      <c r="V12" s="336" t="s">
        <v>255</v>
      </c>
      <c r="W12" s="336" t="s">
        <v>255</v>
      </c>
      <c r="X12" s="336" t="s">
        <v>255</v>
      </c>
      <c r="Y12" s="336" t="s">
        <v>255</v>
      </c>
      <c r="Z12" s="336" t="s">
        <v>255</v>
      </c>
      <c r="AA12" s="336" t="s">
        <v>255</v>
      </c>
      <c r="AB12" s="338" t="s">
        <v>255</v>
      </c>
      <c r="AC12" s="35"/>
      <c r="AD12" s="35"/>
    </row>
    <row r="13" spans="1:30" ht="12" customHeight="1">
      <c r="B13" s="84" t="str">
        <f>C4</f>
        <v>Société X</v>
      </c>
      <c r="C13" s="80"/>
      <c r="D13" s="89" t="s">
        <v>151</v>
      </c>
      <c r="E13" s="212" t="s">
        <v>217</v>
      </c>
      <c r="F13" s="89" t="s">
        <v>151</v>
      </c>
      <c r="G13" s="89" t="s">
        <v>151</v>
      </c>
      <c r="H13" s="96">
        <v>4</v>
      </c>
      <c r="I13" s="96">
        <v>1</v>
      </c>
      <c r="J13" s="96">
        <v>1</v>
      </c>
      <c r="K13" s="96">
        <v>0</v>
      </c>
      <c r="L13" s="96">
        <v>0</v>
      </c>
      <c r="M13" s="96">
        <v>1</v>
      </c>
      <c r="N13" s="140">
        <v>10</v>
      </c>
      <c r="O13" s="96">
        <v>2</v>
      </c>
      <c r="P13" s="96">
        <v>1</v>
      </c>
      <c r="Q13" s="96">
        <v>1</v>
      </c>
      <c r="R13" s="96">
        <v>0</v>
      </c>
      <c r="S13" s="96">
        <v>0</v>
      </c>
      <c r="T13" s="96">
        <v>0</v>
      </c>
      <c r="U13" s="95">
        <v>5</v>
      </c>
      <c r="V13" s="96">
        <v>3</v>
      </c>
      <c r="W13" s="96">
        <v>1</v>
      </c>
      <c r="X13" s="96">
        <v>1</v>
      </c>
      <c r="Y13" s="96">
        <v>0</v>
      </c>
      <c r="Z13" s="96">
        <v>0</v>
      </c>
      <c r="AA13" s="96">
        <v>0</v>
      </c>
      <c r="AB13" s="93">
        <v>7</v>
      </c>
    </row>
    <row r="14" spans="1:30">
      <c r="B14" s="34"/>
      <c r="C14" s="34"/>
    </row>
    <row r="15" spans="1:30" ht="12">
      <c r="B15" s="220" t="s">
        <v>198</v>
      </c>
      <c r="C15" s="14"/>
      <c r="D15" s="17"/>
      <c r="E15" s="17"/>
      <c r="F15" s="7"/>
      <c r="G15" s="17"/>
      <c r="H15" s="17"/>
      <c r="I15" s="17"/>
      <c r="J15" s="17"/>
    </row>
    <row r="16" spans="1:30" ht="24" customHeight="1">
      <c r="B16" s="459" t="s">
        <v>428</v>
      </c>
      <c r="C16" s="459"/>
      <c r="D16" s="459"/>
      <c r="E16" s="459"/>
      <c r="F16" s="459"/>
      <c r="G16" s="459"/>
      <c r="H16" s="295"/>
      <c r="I16" s="295"/>
      <c r="J16" s="295"/>
    </row>
    <row r="17" spans="2:10">
      <c r="B17" s="448" t="s">
        <v>217</v>
      </c>
      <c r="C17" s="449"/>
      <c r="D17" s="449"/>
      <c r="E17" s="449"/>
      <c r="F17" s="449"/>
      <c r="G17" s="450"/>
      <c r="H17" s="27"/>
      <c r="I17" s="27"/>
      <c r="J17" s="27"/>
    </row>
    <row r="18" spans="2:10">
      <c r="B18" s="451"/>
      <c r="C18" s="390"/>
      <c r="D18" s="390"/>
      <c r="E18" s="390"/>
      <c r="F18" s="390"/>
      <c r="G18" s="452"/>
      <c r="H18" s="27"/>
      <c r="I18" s="27"/>
      <c r="J18" s="27"/>
    </row>
    <row r="19" spans="2:10">
      <c r="B19" s="453"/>
      <c r="C19" s="454"/>
      <c r="D19" s="454"/>
      <c r="E19" s="454"/>
      <c r="F19" s="454"/>
      <c r="G19" s="455"/>
      <c r="H19" s="27"/>
      <c r="I19" s="27"/>
      <c r="J19" s="27"/>
    </row>
    <row r="20" spans="2:10">
      <c r="B20" s="7"/>
      <c r="C20" s="7"/>
      <c r="D20" s="17"/>
      <c r="E20" s="17"/>
      <c r="F20" s="7"/>
      <c r="G20" s="17"/>
      <c r="H20" s="17"/>
      <c r="I20" s="17"/>
      <c r="J20" s="17"/>
    </row>
    <row r="21" spans="2:10" ht="12">
      <c r="B21" s="220" t="s">
        <v>201</v>
      </c>
      <c r="C21" s="14"/>
      <c r="D21" s="17"/>
      <c r="E21" s="17"/>
      <c r="F21" s="7"/>
      <c r="G21" s="17"/>
      <c r="H21" s="17"/>
      <c r="I21" s="17"/>
      <c r="J21" s="17"/>
    </row>
    <row r="22" spans="2:10">
      <c r="B22" s="41" t="s">
        <v>429</v>
      </c>
      <c r="C22" s="16"/>
      <c r="D22" s="295"/>
      <c r="E22" s="295"/>
      <c r="F22" s="16"/>
      <c r="G22" s="295"/>
      <c r="H22" s="27"/>
      <c r="I22" s="27"/>
      <c r="J22" s="27"/>
    </row>
    <row r="23" spans="2:10">
      <c r="B23" s="448" t="s">
        <v>217</v>
      </c>
      <c r="C23" s="449"/>
      <c r="D23" s="449"/>
      <c r="E23" s="449"/>
      <c r="F23" s="449"/>
      <c r="G23" s="450"/>
      <c r="H23" s="27"/>
      <c r="I23" s="27"/>
      <c r="J23" s="27"/>
    </row>
    <row r="24" spans="2:10">
      <c r="B24" s="451"/>
      <c r="C24" s="390"/>
      <c r="D24" s="390"/>
      <c r="E24" s="390"/>
      <c r="F24" s="390"/>
      <c r="G24" s="452"/>
      <c r="H24" s="27"/>
      <c r="I24" s="27"/>
      <c r="J24" s="27"/>
    </row>
    <row r="25" spans="2:10">
      <c r="B25" s="453"/>
      <c r="C25" s="454"/>
      <c r="D25" s="454"/>
      <c r="E25" s="454"/>
      <c r="F25" s="454"/>
      <c r="G25" s="455"/>
      <c r="H25" s="27"/>
      <c r="I25" s="27"/>
      <c r="J25" s="27"/>
    </row>
    <row r="26" spans="2:10">
      <c r="H26" s="27"/>
      <c r="I26" s="27"/>
      <c r="J26" s="27"/>
    </row>
  </sheetData>
  <mergeCells count="8">
    <mergeCell ref="B23:G25"/>
    <mergeCell ref="H3:L6"/>
    <mergeCell ref="H10:N10"/>
    <mergeCell ref="O10:U10"/>
    <mergeCell ref="V10:AB10"/>
    <mergeCell ref="B17:G19"/>
    <mergeCell ref="B16:G16"/>
    <mergeCell ref="E6:G8"/>
  </mergeCells>
  <dataValidations disablePrompts="1" count="1">
    <dataValidation type="list" allowBlank="1" showInputMessage="1" showErrorMessage="1" sqref="D13 F13:G13" xr:uid="{C3BDF6CD-8993-4DED-B79B-8321835A8138}">
      <formula1>"Yes, No"</formula1>
    </dataValidation>
  </dataValidations>
  <pageMargins left="0.23622047244094499" right="0.23622047244094499" top="0.39370078740157499" bottom="0.39370078740157499" header="0.31496062992126" footer="0.31496062992126"/>
  <pageSetup paperSize="119" scale="22" fitToHeight="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CB4DA5-C289-4FEF-9547-373B9D974FF0}">
  <sheetPr>
    <tabColor theme="0" tint="-0.14999847407452621"/>
    <pageSetUpPr fitToPage="1"/>
  </sheetPr>
  <dimension ref="B2:J15"/>
  <sheetViews>
    <sheetView showGridLines="0" zoomScaleNormal="100" workbookViewId="0">
      <selection activeCell="D13" sqref="D13"/>
    </sheetView>
  </sheetViews>
  <sheetFormatPr defaultColWidth="8.59765625" defaultRowHeight="13.8"/>
  <cols>
    <col min="1" max="1" width="1.3984375" style="15" customWidth="1"/>
    <col min="2" max="2" width="14.296875" style="15" customWidth="1"/>
    <col min="3" max="3" width="12.3984375" style="15" customWidth="1"/>
    <col min="4" max="4" width="70.3984375" style="15" customWidth="1"/>
    <col min="5" max="9" width="8.59765625" style="15" customWidth="1"/>
    <col min="10" max="16384" width="8.59765625" style="15"/>
  </cols>
  <sheetData>
    <row r="2" spans="2:10" ht="15.6">
      <c r="B2" s="102" t="s">
        <v>430</v>
      </c>
    </row>
    <row r="3" spans="2:10">
      <c r="B3" s="46"/>
      <c r="C3" s="37"/>
      <c r="D3" s="37"/>
    </row>
    <row r="4" spans="2:10" s="37" customFormat="1">
      <c r="B4" s="104" t="s">
        <v>437</v>
      </c>
      <c r="C4" s="91"/>
      <c r="D4" s="91"/>
    </row>
    <row r="5" spans="2:10" s="37" customFormat="1">
      <c r="B5" s="104" t="s">
        <v>14</v>
      </c>
      <c r="C5" s="91"/>
      <c r="D5" s="91"/>
    </row>
    <row r="6" spans="2:10" s="37" customFormat="1">
      <c r="B6" s="104" t="s">
        <v>438</v>
      </c>
      <c r="C6" s="91"/>
      <c r="D6" s="91"/>
    </row>
    <row r="7" spans="2:10" s="37" customFormat="1">
      <c r="B7" s="104" t="s">
        <v>439</v>
      </c>
      <c r="C7" s="91"/>
      <c r="D7" s="91"/>
    </row>
    <row r="8" spans="2:10" s="37" customFormat="1">
      <c r="B8" s="104" t="s">
        <v>15</v>
      </c>
      <c r="C8" s="91"/>
      <c r="D8" s="91"/>
    </row>
    <row r="9" spans="2:10" s="37" customFormat="1">
      <c r="B9" s="104" t="s">
        <v>16</v>
      </c>
      <c r="C9" s="91"/>
      <c r="D9" s="91"/>
    </row>
    <row r="10" spans="2:10" s="37" customFormat="1">
      <c r="B10" s="104" t="s">
        <v>17</v>
      </c>
      <c r="C10" s="91"/>
      <c r="D10" s="91"/>
      <c r="J10" s="47"/>
    </row>
    <row r="11" spans="2:10">
      <c r="B11" s="91"/>
      <c r="C11" s="91"/>
      <c r="D11" s="91"/>
    </row>
    <row r="12" spans="2:10">
      <c r="B12" s="91"/>
      <c r="C12" s="91"/>
      <c r="D12" s="91"/>
    </row>
    <row r="15" spans="2:10">
      <c r="C15" s="54"/>
    </row>
  </sheetData>
  <hyperlinks>
    <hyperlink ref="B4" r:id="rId1" display="https://www.osler.com/en/resources/regulations/2019/canada-is-first-jurisdiction-worldwide-to-require-diversity-disclosure-beyond-gender-diversity-disc" xr:uid="{937351A5-E136-434C-8F38-E7005F3B7E5D}"/>
    <hyperlink ref="B5" r:id="rId2" xr:uid="{1B219F9B-0EE5-4961-B30B-F82BBD5726BE}"/>
    <hyperlink ref="B6" r:id="rId3" display="https://www.osler.com/en/resources/governance/2021/corporations-canada-reports-on-first-year-of-diversity-disclosure-and-it-s-not-good" xr:uid="{876AE71A-9F3F-40D1-B399-01BB171339E7}"/>
    <hyperlink ref="B7" r:id="rId4" location="s21" display="http://www.ic.gc.ca/eic/site/cd-dgc.nsf/eng/cs08998.html#s21" xr:uid="{D4F69842-4303-4AE8-8CFD-287765EC8396}"/>
    <hyperlink ref="B8" r:id="rId5" xr:uid="{0B3AF190-DFDF-4445-9D25-49ABF1CB59E8}"/>
    <hyperlink ref="B9" r:id="rId6" xr:uid="{E4FB290D-0A7B-4946-BE59-560A65CEC770}"/>
    <hyperlink ref="B10" r:id="rId7" xr:uid="{54D77830-D8FE-4AAD-ABDF-FBCCEC55516C}"/>
  </hyperlinks>
  <pageMargins left="0.23622047244094499" right="0.23622047244094499" top="0.39370078740157499" bottom="0.39370078740157499" header="0.31496062992126" footer="0.31496062992126"/>
  <pageSetup paperSize="119" scale="76" fitToHeight="0" orientation="landscape" r:id="rId8"/>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44BCA-2710-45EF-9A86-CEA50D393CF1}">
  <dimension ref="A1:A230"/>
  <sheetViews>
    <sheetView workbookViewId="0">
      <selection activeCell="B9" sqref="B9"/>
    </sheetView>
  </sheetViews>
  <sheetFormatPr defaultColWidth="8.59765625" defaultRowHeight="13.8"/>
  <cols>
    <col min="1" max="1" width="22.19921875" style="15" customWidth="1"/>
    <col min="2" max="16384" width="8.59765625" style="15"/>
  </cols>
  <sheetData>
    <row r="1" spans="1:1">
      <c r="A1" s="36" t="s">
        <v>263</v>
      </c>
    </row>
    <row r="2" spans="1:1">
      <c r="A2" s="15" t="s">
        <v>12</v>
      </c>
    </row>
    <row r="3" spans="1:1">
      <c r="A3" s="15" t="s">
        <v>262</v>
      </c>
    </row>
    <row r="4" spans="1:1">
      <c r="A4" s="15" t="s">
        <v>18</v>
      </c>
    </row>
    <row r="5" spans="1:1">
      <c r="A5" s="15" t="s">
        <v>264</v>
      </c>
    </row>
    <row r="6" spans="1:1">
      <c r="A6" s="15" t="s">
        <v>265</v>
      </c>
    </row>
    <row r="7" spans="1:1">
      <c r="A7" s="15" t="s">
        <v>266</v>
      </c>
    </row>
    <row r="8" spans="1:1">
      <c r="A8" s="15" t="s">
        <v>267</v>
      </c>
    </row>
    <row r="9" spans="1:1">
      <c r="A9" s="15" t="s">
        <v>19</v>
      </c>
    </row>
    <row r="10" spans="1:1">
      <c r="A10" s="15" t="s">
        <v>268</v>
      </c>
    </row>
    <row r="11" spans="1:1">
      <c r="A11" s="15" t="s">
        <v>269</v>
      </c>
    </row>
    <row r="12" spans="1:1">
      <c r="A12" s="15" t="s">
        <v>270</v>
      </c>
    </row>
    <row r="13" spans="1:1">
      <c r="A13" s="15" t="s">
        <v>20</v>
      </c>
    </row>
    <row r="14" spans="1:1">
      <c r="A14" s="15" t="s">
        <v>271</v>
      </c>
    </row>
    <row r="15" spans="1:1">
      <c r="A15" s="15" t="s">
        <v>272</v>
      </c>
    </row>
    <row r="16" spans="1:1">
      <c r="A16" s="15" t="s">
        <v>273</v>
      </c>
    </row>
    <row r="17" spans="1:1">
      <c r="A17" s="15" t="s">
        <v>21</v>
      </c>
    </row>
    <row r="18" spans="1:1">
      <c r="A18" s="15" t="s">
        <v>274</v>
      </c>
    </row>
    <row r="19" spans="1:1">
      <c r="A19" s="15" t="s">
        <v>22</v>
      </c>
    </row>
    <row r="20" spans="1:1">
      <c r="A20" s="15" t="s">
        <v>275</v>
      </c>
    </row>
    <row r="21" spans="1:1">
      <c r="A21" s="15" t="s">
        <v>276</v>
      </c>
    </row>
    <row r="22" spans="1:1">
      <c r="A22" s="15" t="s">
        <v>277</v>
      </c>
    </row>
    <row r="23" spans="1:1">
      <c r="A23" s="15" t="s">
        <v>23</v>
      </c>
    </row>
    <row r="24" spans="1:1">
      <c r="A24" s="15" t="s">
        <v>278</v>
      </c>
    </row>
    <row r="25" spans="1:1">
      <c r="A25" s="15" t="s">
        <v>279</v>
      </c>
    </row>
    <row r="26" spans="1:1">
      <c r="A26" s="15" t="s">
        <v>280</v>
      </c>
    </row>
    <row r="27" spans="1:1">
      <c r="A27" s="15" t="s">
        <v>281</v>
      </c>
    </row>
    <row r="28" spans="1:1">
      <c r="A28" s="15" t="s">
        <v>282</v>
      </c>
    </row>
    <row r="29" spans="1:1">
      <c r="A29" s="15" t="s">
        <v>24</v>
      </c>
    </row>
    <row r="30" spans="1:1">
      <c r="A30" s="15" t="s">
        <v>283</v>
      </c>
    </row>
    <row r="31" spans="1:1">
      <c r="A31" s="15" t="s">
        <v>284</v>
      </c>
    </row>
    <row r="32" spans="1:1">
      <c r="A32" s="15" t="s">
        <v>285</v>
      </c>
    </row>
    <row r="33" spans="1:1">
      <c r="A33" s="15" t="s">
        <v>286</v>
      </c>
    </row>
    <row r="34" spans="1:1">
      <c r="A34" s="15" t="s">
        <v>25</v>
      </c>
    </row>
    <row r="35" spans="1:1">
      <c r="A35" s="15" t="s">
        <v>26</v>
      </c>
    </row>
    <row r="36" spans="1:1">
      <c r="A36" s="15" t="s">
        <v>287</v>
      </c>
    </row>
    <row r="37" spans="1:1">
      <c r="A37" s="15" t="s">
        <v>288</v>
      </c>
    </row>
    <row r="38" spans="1:1">
      <c r="A38" s="15" t="s">
        <v>289</v>
      </c>
    </row>
    <row r="39" spans="1:1">
      <c r="A39" s="15" t="s">
        <v>12</v>
      </c>
    </row>
    <row r="40" spans="1:1">
      <c r="A40" s="15" t="s">
        <v>290</v>
      </c>
    </row>
    <row r="41" spans="1:1">
      <c r="A41" s="15" t="s">
        <v>291</v>
      </c>
    </row>
    <row r="42" spans="1:1">
      <c r="A42" s="15" t="s">
        <v>292</v>
      </c>
    </row>
    <row r="43" spans="1:1">
      <c r="A43" s="15" t="s">
        <v>293</v>
      </c>
    </row>
    <row r="44" spans="1:1">
      <c r="A44" s="15" t="s">
        <v>294</v>
      </c>
    </row>
    <row r="45" spans="1:1">
      <c r="A45" s="15" t="s">
        <v>295</v>
      </c>
    </row>
    <row r="46" spans="1:1">
      <c r="A46" s="15" t="s">
        <v>296</v>
      </c>
    </row>
    <row r="47" spans="1:1">
      <c r="A47" s="15" t="s">
        <v>297</v>
      </c>
    </row>
    <row r="48" spans="1:1">
      <c r="A48" s="15" t="s">
        <v>298</v>
      </c>
    </row>
    <row r="49" spans="1:1">
      <c r="A49" s="15" t="s">
        <v>27</v>
      </c>
    </row>
    <row r="50" spans="1:1">
      <c r="A50" s="15" t="s">
        <v>299</v>
      </c>
    </row>
    <row r="51" spans="1:1">
      <c r="A51" s="15" t="s">
        <v>300</v>
      </c>
    </row>
    <row r="52" spans="1:1">
      <c r="A52" s="15" t="s">
        <v>28</v>
      </c>
    </row>
    <row r="53" spans="1:1">
      <c r="A53" s="15" t="s">
        <v>29</v>
      </c>
    </row>
    <row r="54" spans="1:1">
      <c r="A54" s="15" t="s">
        <v>301</v>
      </c>
    </row>
    <row r="55" spans="1:1">
      <c r="A55" s="15" t="s">
        <v>302</v>
      </c>
    </row>
    <row r="56" spans="1:1">
      <c r="A56" s="15" t="s">
        <v>303</v>
      </c>
    </row>
    <row r="57" spans="1:1">
      <c r="A57" s="15" t="s">
        <v>30</v>
      </c>
    </row>
    <row r="58" spans="1:1">
      <c r="A58" s="15" t="s">
        <v>304</v>
      </c>
    </row>
    <row r="59" spans="1:1">
      <c r="A59" s="15" t="s">
        <v>305</v>
      </c>
    </row>
    <row r="60" spans="1:1">
      <c r="A60" s="15" t="s">
        <v>306</v>
      </c>
    </row>
    <row r="61" spans="1:1">
      <c r="A61" s="15" t="s">
        <v>307</v>
      </c>
    </row>
    <row r="62" spans="1:1">
      <c r="A62" s="15" t="s">
        <v>31</v>
      </c>
    </row>
    <row r="63" spans="1:1">
      <c r="A63" s="15" t="s">
        <v>308</v>
      </c>
    </row>
    <row r="64" spans="1:1">
      <c r="A64" s="15" t="s">
        <v>309</v>
      </c>
    </row>
    <row r="65" spans="1:1">
      <c r="A65" s="15" t="s">
        <v>310</v>
      </c>
    </row>
    <row r="66" spans="1:1">
      <c r="A66" s="15" t="s">
        <v>311</v>
      </c>
    </row>
    <row r="67" spans="1:1">
      <c r="A67" s="15" t="s">
        <v>312</v>
      </c>
    </row>
    <row r="68" spans="1:1">
      <c r="A68" s="15" t="s">
        <v>313</v>
      </c>
    </row>
    <row r="69" spans="1:1">
      <c r="A69" s="15" t="s">
        <v>314</v>
      </c>
    </row>
    <row r="70" spans="1:1">
      <c r="A70" s="15" t="s">
        <v>13</v>
      </c>
    </row>
    <row r="71" spans="1:1">
      <c r="A71" s="15" t="s">
        <v>315</v>
      </c>
    </row>
    <row r="72" spans="1:1">
      <c r="A72" s="15" t="s">
        <v>32</v>
      </c>
    </row>
    <row r="73" spans="1:1">
      <c r="A73" s="15" t="s">
        <v>316</v>
      </c>
    </row>
    <row r="74" spans="1:1">
      <c r="A74" s="15" t="s">
        <v>317</v>
      </c>
    </row>
    <row r="75" spans="1:1">
      <c r="A75" s="15" t="s">
        <v>318</v>
      </c>
    </row>
    <row r="76" spans="1:1">
      <c r="A76" s="15" t="s">
        <v>33</v>
      </c>
    </row>
    <row r="77" spans="1:1">
      <c r="A77" s="15" t="s">
        <v>34</v>
      </c>
    </row>
    <row r="78" spans="1:1">
      <c r="A78" s="15" t="s">
        <v>319</v>
      </c>
    </row>
    <row r="79" spans="1:1">
      <c r="A79" s="15" t="s">
        <v>320</v>
      </c>
    </row>
    <row r="80" spans="1:1">
      <c r="A80" s="15" t="s">
        <v>321</v>
      </c>
    </row>
    <row r="81" spans="1:1">
      <c r="A81" s="15" t="s">
        <v>35</v>
      </c>
    </row>
    <row r="82" spans="1:1">
      <c r="A82" s="15" t="s">
        <v>322</v>
      </c>
    </row>
    <row r="83" spans="1:1">
      <c r="A83" s="15" t="s">
        <v>323</v>
      </c>
    </row>
    <row r="84" spans="1:1">
      <c r="A84" s="15" t="s">
        <v>324</v>
      </c>
    </row>
    <row r="85" spans="1:1">
      <c r="A85" s="15" t="s">
        <v>325</v>
      </c>
    </row>
    <row r="86" spans="1:1">
      <c r="A86" s="15" t="s">
        <v>326</v>
      </c>
    </row>
    <row r="87" spans="1:1">
      <c r="A87" s="15" t="s">
        <v>327</v>
      </c>
    </row>
    <row r="88" spans="1:1">
      <c r="A88" s="15" t="s">
        <v>36</v>
      </c>
    </row>
    <row r="89" spans="1:1">
      <c r="A89" s="15" t="s">
        <v>37</v>
      </c>
    </row>
    <row r="90" spans="1:1">
      <c r="A90" s="15" t="s">
        <v>328</v>
      </c>
    </row>
    <row r="91" spans="1:1">
      <c r="A91" s="15" t="s">
        <v>329</v>
      </c>
    </row>
    <row r="92" spans="1:1">
      <c r="A92" s="15" t="s">
        <v>330</v>
      </c>
    </row>
    <row r="93" spans="1:1">
      <c r="A93" s="15" t="s">
        <v>331</v>
      </c>
    </row>
    <row r="94" spans="1:1">
      <c r="A94" s="15" t="s">
        <v>332</v>
      </c>
    </row>
    <row r="95" spans="1:1">
      <c r="A95" s="15" t="s">
        <v>333</v>
      </c>
    </row>
    <row r="96" spans="1:1">
      <c r="A96" s="15" t="s">
        <v>334</v>
      </c>
    </row>
    <row r="97" spans="1:1">
      <c r="A97" s="15" t="s">
        <v>335</v>
      </c>
    </row>
    <row r="98" spans="1:1">
      <c r="A98" s="15" t="s">
        <v>336</v>
      </c>
    </row>
    <row r="99" spans="1:1">
      <c r="A99" s="15" t="s">
        <v>337</v>
      </c>
    </row>
    <row r="100" spans="1:1">
      <c r="A100" s="15" t="s">
        <v>299</v>
      </c>
    </row>
    <row r="101" spans="1:1">
      <c r="A101" s="15" t="s">
        <v>338</v>
      </c>
    </row>
    <row r="102" spans="1:1">
      <c r="A102" s="15" t="s">
        <v>339</v>
      </c>
    </row>
    <row r="103" spans="1:1">
      <c r="A103" s="15" t="s">
        <v>38</v>
      </c>
    </row>
    <row r="104" spans="1:1">
      <c r="A104" s="15" t="s">
        <v>340</v>
      </c>
    </row>
    <row r="105" spans="1:1">
      <c r="A105" s="15" t="s">
        <v>39</v>
      </c>
    </row>
    <row r="106" spans="1:1">
      <c r="A106" s="15" t="s">
        <v>40</v>
      </c>
    </row>
    <row r="107" spans="1:1">
      <c r="A107" s="15" t="s">
        <v>41</v>
      </c>
    </row>
    <row r="108" spans="1:1">
      <c r="A108" s="15" t="s">
        <v>341</v>
      </c>
    </row>
    <row r="109" spans="1:1">
      <c r="A109" s="15" t="s">
        <v>42</v>
      </c>
    </row>
    <row r="110" spans="1:1">
      <c r="A110" s="15" t="s">
        <v>342</v>
      </c>
    </row>
    <row r="111" spans="1:1">
      <c r="A111" s="15" t="s">
        <v>343</v>
      </c>
    </row>
    <row r="112" spans="1:1">
      <c r="A112" s="15" t="s">
        <v>344</v>
      </c>
    </row>
    <row r="113" spans="1:1">
      <c r="A113" s="15" t="s">
        <v>345</v>
      </c>
    </row>
    <row r="114" spans="1:1">
      <c r="A114" s="15" t="s">
        <v>346</v>
      </c>
    </row>
    <row r="115" spans="1:1">
      <c r="A115" s="15" t="s">
        <v>43</v>
      </c>
    </row>
    <row r="116" spans="1:1">
      <c r="A116" s="15" t="s">
        <v>347</v>
      </c>
    </row>
    <row r="117" spans="1:1">
      <c r="A117" s="15" t="s">
        <v>348</v>
      </c>
    </row>
    <row r="118" spans="1:1">
      <c r="A118" s="15" t="s">
        <v>44</v>
      </c>
    </row>
    <row r="119" spans="1:1">
      <c r="A119" s="15" t="s">
        <v>349</v>
      </c>
    </row>
    <row r="120" spans="1:1">
      <c r="A120" s="15" t="s">
        <v>45</v>
      </c>
    </row>
    <row r="121" spans="1:1">
      <c r="A121" s="15" t="s">
        <v>350</v>
      </c>
    </row>
    <row r="122" spans="1:1">
      <c r="A122" s="15" t="s">
        <v>351</v>
      </c>
    </row>
    <row r="123" spans="1:1">
      <c r="A123" s="15" t="s">
        <v>46</v>
      </c>
    </row>
    <row r="124" spans="1:1">
      <c r="A124" s="15" t="s">
        <v>47</v>
      </c>
    </row>
    <row r="125" spans="1:1">
      <c r="A125" s="15" t="s">
        <v>352</v>
      </c>
    </row>
    <row r="126" spans="1:1">
      <c r="A126" s="15" t="s">
        <v>48</v>
      </c>
    </row>
    <row r="127" spans="1:1">
      <c r="A127" s="15" t="s">
        <v>49</v>
      </c>
    </row>
    <row r="128" spans="1:1">
      <c r="A128" s="15" t="s">
        <v>353</v>
      </c>
    </row>
    <row r="129" spans="1:1">
      <c r="A129" s="15" t="s">
        <v>354</v>
      </c>
    </row>
    <row r="130" spans="1:1">
      <c r="A130" s="15" t="s">
        <v>355</v>
      </c>
    </row>
    <row r="131" spans="1:1">
      <c r="A131" s="15" t="s">
        <v>356</v>
      </c>
    </row>
    <row r="132" spans="1:1">
      <c r="A132" s="15" t="s">
        <v>357</v>
      </c>
    </row>
    <row r="133" spans="1:1">
      <c r="A133" s="15" t="s">
        <v>358</v>
      </c>
    </row>
    <row r="134" spans="1:1">
      <c r="A134" s="15" t="s">
        <v>359</v>
      </c>
    </row>
    <row r="135" spans="1:1">
      <c r="A135" s="15" t="s">
        <v>50</v>
      </c>
    </row>
    <row r="136" spans="1:1">
      <c r="A136" s="15" t="s">
        <v>360</v>
      </c>
    </row>
    <row r="137" spans="1:1">
      <c r="A137" s="15" t="s">
        <v>361</v>
      </c>
    </row>
    <row r="138" spans="1:1">
      <c r="A138" s="15" t="s">
        <v>362</v>
      </c>
    </row>
    <row r="139" spans="1:1">
      <c r="A139" s="15" t="s">
        <v>51</v>
      </c>
    </row>
    <row r="140" spans="1:1">
      <c r="A140" s="15" t="s">
        <v>52</v>
      </c>
    </row>
    <row r="141" spans="1:1">
      <c r="A141" s="15" t="s">
        <v>363</v>
      </c>
    </row>
    <row r="142" spans="1:1">
      <c r="A142" s="15" t="s">
        <v>190</v>
      </c>
    </row>
    <row r="143" spans="1:1">
      <c r="A143" s="15" t="s">
        <v>364</v>
      </c>
    </row>
    <row r="144" spans="1:1">
      <c r="A144" s="15" t="s">
        <v>53</v>
      </c>
    </row>
    <row r="145" spans="1:1">
      <c r="A145" s="15" t="s">
        <v>365</v>
      </c>
    </row>
    <row r="146" spans="1:1">
      <c r="A146" s="15" t="s">
        <v>366</v>
      </c>
    </row>
    <row r="147" spans="1:1">
      <c r="A147" s="15" t="s">
        <v>367</v>
      </c>
    </row>
    <row r="148" spans="1:1">
      <c r="A148" s="15" t="s">
        <v>368</v>
      </c>
    </row>
    <row r="149" spans="1:1">
      <c r="A149" s="15" t="s">
        <v>54</v>
      </c>
    </row>
    <row r="150" spans="1:1">
      <c r="A150" s="15" t="s">
        <v>55</v>
      </c>
    </row>
    <row r="151" spans="1:1">
      <c r="A151" s="15" t="s">
        <v>369</v>
      </c>
    </row>
    <row r="152" spans="1:1">
      <c r="A152" s="15" t="s">
        <v>370</v>
      </c>
    </row>
    <row r="153" spans="1:1">
      <c r="A153" s="15" t="s">
        <v>371</v>
      </c>
    </row>
    <row r="154" spans="1:1">
      <c r="A154" s="15" t="s">
        <v>56</v>
      </c>
    </row>
    <row r="155" spans="1:1">
      <c r="A155" s="15" t="s">
        <v>229</v>
      </c>
    </row>
    <row r="156" spans="1:1">
      <c r="A156" s="15" t="s">
        <v>57</v>
      </c>
    </row>
    <row r="157" spans="1:1">
      <c r="A157" s="15" t="s">
        <v>372</v>
      </c>
    </row>
    <row r="158" spans="1:1">
      <c r="A158" s="15" t="s">
        <v>58</v>
      </c>
    </row>
    <row r="159" spans="1:1">
      <c r="A159" s="15" t="s">
        <v>59</v>
      </c>
    </row>
    <row r="160" spans="1:1">
      <c r="A160" s="15" t="s">
        <v>373</v>
      </c>
    </row>
    <row r="161" spans="1:1">
      <c r="A161" s="15" t="s">
        <v>60</v>
      </c>
    </row>
    <row r="162" spans="1:1">
      <c r="A162" s="15" t="s">
        <v>374</v>
      </c>
    </row>
    <row r="163" spans="1:1">
      <c r="A163" s="15" t="s">
        <v>61</v>
      </c>
    </row>
    <row r="164" spans="1:1">
      <c r="A164" s="15" t="s">
        <v>375</v>
      </c>
    </row>
    <row r="165" spans="1:1">
      <c r="A165" s="15" t="s">
        <v>62</v>
      </c>
    </row>
    <row r="166" spans="1:1">
      <c r="A166" s="15" t="s">
        <v>376</v>
      </c>
    </row>
    <row r="167" spans="1:1">
      <c r="A167" s="15" t="s">
        <v>63</v>
      </c>
    </row>
    <row r="168" spans="1:1">
      <c r="A168" s="15" t="s">
        <v>377</v>
      </c>
    </row>
    <row r="169" spans="1:1">
      <c r="A169" s="15" t="s">
        <v>378</v>
      </c>
    </row>
    <row r="170" spans="1:1">
      <c r="A170" s="15" t="s">
        <v>64</v>
      </c>
    </row>
    <row r="171" spans="1:1">
      <c r="A171" s="15" t="s">
        <v>65</v>
      </c>
    </row>
    <row r="172" spans="1:1">
      <c r="A172" s="15" t="s">
        <v>379</v>
      </c>
    </row>
    <row r="173" spans="1:1">
      <c r="A173" s="15" t="s">
        <v>380</v>
      </c>
    </row>
    <row r="174" spans="1:1">
      <c r="A174" s="15" t="s">
        <v>381</v>
      </c>
    </row>
    <row r="175" spans="1:1">
      <c r="A175" s="15" t="s">
        <v>382</v>
      </c>
    </row>
    <row r="176" spans="1:1">
      <c r="A176" s="15" t="s">
        <v>383</v>
      </c>
    </row>
    <row r="177" spans="1:1">
      <c r="A177" s="15" t="s">
        <v>384</v>
      </c>
    </row>
    <row r="178" spans="1:1">
      <c r="A178" s="15" t="s">
        <v>66</v>
      </c>
    </row>
    <row r="179" spans="1:1">
      <c r="A179" s="15" t="s">
        <v>67</v>
      </c>
    </row>
    <row r="180" spans="1:1">
      <c r="A180" s="15" t="s">
        <v>385</v>
      </c>
    </row>
    <row r="181" spans="1:1">
      <c r="A181" s="15" t="s">
        <v>386</v>
      </c>
    </row>
    <row r="182" spans="1:1">
      <c r="A182" s="15" t="s">
        <v>387</v>
      </c>
    </row>
    <row r="183" spans="1:1">
      <c r="A183" s="15" t="s">
        <v>388</v>
      </c>
    </row>
    <row r="184" spans="1:1">
      <c r="A184" s="15" t="s">
        <v>389</v>
      </c>
    </row>
    <row r="185" spans="1:1">
      <c r="A185" s="15" t="s">
        <v>390</v>
      </c>
    </row>
    <row r="186" spans="1:1">
      <c r="A186" s="15" t="s">
        <v>391</v>
      </c>
    </row>
    <row r="187" spans="1:1">
      <c r="A187" s="15" t="s">
        <v>341</v>
      </c>
    </row>
    <row r="188" spans="1:1">
      <c r="A188" s="15" t="s">
        <v>392</v>
      </c>
    </row>
    <row r="189" spans="1:1">
      <c r="A189" s="15" t="s">
        <v>393</v>
      </c>
    </row>
    <row r="190" spans="1:1">
      <c r="A190" s="15" t="s">
        <v>68</v>
      </c>
    </row>
    <row r="191" spans="1:1">
      <c r="A191" s="15" t="s">
        <v>394</v>
      </c>
    </row>
    <row r="192" spans="1:1">
      <c r="A192" s="15" t="s">
        <v>395</v>
      </c>
    </row>
    <row r="193" spans="1:1">
      <c r="A193" s="15" t="s">
        <v>396</v>
      </c>
    </row>
    <row r="194" spans="1:1">
      <c r="A194" s="15" t="s">
        <v>397</v>
      </c>
    </row>
    <row r="195" spans="1:1">
      <c r="A195" s="15" t="s">
        <v>398</v>
      </c>
    </row>
    <row r="196" spans="1:1">
      <c r="A196" s="15" t="s">
        <v>69</v>
      </c>
    </row>
    <row r="197" spans="1:1">
      <c r="A197" s="15" t="s">
        <v>70</v>
      </c>
    </row>
    <row r="198" spans="1:1">
      <c r="A198" s="15" t="s">
        <v>399</v>
      </c>
    </row>
    <row r="199" spans="1:1">
      <c r="A199" s="15" t="s">
        <v>400</v>
      </c>
    </row>
    <row r="200" spans="1:1">
      <c r="A200" s="15" t="s">
        <v>401</v>
      </c>
    </row>
    <row r="201" spans="1:1">
      <c r="A201" s="15" t="s">
        <v>402</v>
      </c>
    </row>
    <row r="202" spans="1:1">
      <c r="A202" s="15" t="s">
        <v>403</v>
      </c>
    </row>
    <row r="203" spans="1:1">
      <c r="A203" s="15" t="s">
        <v>404</v>
      </c>
    </row>
    <row r="204" spans="1:1">
      <c r="A204" s="15" t="s">
        <v>405</v>
      </c>
    </row>
    <row r="205" spans="1:1">
      <c r="A205" s="15" t="s">
        <v>71</v>
      </c>
    </row>
    <row r="206" spans="1:1">
      <c r="A206" s="15" t="s">
        <v>72</v>
      </c>
    </row>
    <row r="207" spans="1:1">
      <c r="A207" s="15" t="s">
        <v>73</v>
      </c>
    </row>
    <row r="208" spans="1:1">
      <c r="A208" s="15" t="s">
        <v>406</v>
      </c>
    </row>
    <row r="209" spans="1:1">
      <c r="A209" s="15" t="s">
        <v>407</v>
      </c>
    </row>
    <row r="210" spans="1:1">
      <c r="A210" s="15" t="s">
        <v>408</v>
      </c>
    </row>
    <row r="211" spans="1:1">
      <c r="A211" s="15" t="s">
        <v>409</v>
      </c>
    </row>
    <row r="212" spans="1:1">
      <c r="A212" s="15" t="s">
        <v>410</v>
      </c>
    </row>
    <row r="213" spans="1:1">
      <c r="A213" s="15" t="s">
        <v>74</v>
      </c>
    </row>
    <row r="214" spans="1:1">
      <c r="A214" s="15" t="s">
        <v>411</v>
      </c>
    </row>
    <row r="215" spans="1:1">
      <c r="A215" s="15" t="s">
        <v>75</v>
      </c>
    </row>
    <row r="216" spans="1:1">
      <c r="A216" s="15" t="s">
        <v>412</v>
      </c>
    </row>
    <row r="217" spans="1:1">
      <c r="A217" s="15" t="s">
        <v>413</v>
      </c>
    </row>
    <row r="218" spans="1:1">
      <c r="A218" s="15" t="s">
        <v>262</v>
      </c>
    </row>
    <row r="219" spans="1:1">
      <c r="A219" s="15" t="s">
        <v>76</v>
      </c>
    </row>
    <row r="220" spans="1:1">
      <c r="A220" s="15" t="s">
        <v>414</v>
      </c>
    </row>
    <row r="221" spans="1:1">
      <c r="A221" s="15" t="s">
        <v>77</v>
      </c>
    </row>
    <row r="222" spans="1:1">
      <c r="A222" s="15" t="s">
        <v>78</v>
      </c>
    </row>
    <row r="223" spans="1:1">
      <c r="A223" s="15" t="s">
        <v>415</v>
      </c>
    </row>
    <row r="224" spans="1:1">
      <c r="A224" s="15" t="s">
        <v>79</v>
      </c>
    </row>
    <row r="225" spans="1:1">
      <c r="A225" s="15" t="s">
        <v>416</v>
      </c>
    </row>
    <row r="226" spans="1:1">
      <c r="A226" s="15" t="s">
        <v>417</v>
      </c>
    </row>
    <row r="227" spans="1:1">
      <c r="A227" s="15" t="s">
        <v>418</v>
      </c>
    </row>
    <row r="228" spans="1:1">
      <c r="A228" s="15" t="s">
        <v>419</v>
      </c>
    </row>
    <row r="229" spans="1:1">
      <c r="A229" s="15" t="s">
        <v>420</v>
      </c>
    </row>
    <row r="230" spans="1:1">
      <c r="A230" s="15" t="s">
        <v>80</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A32E3C-C58F-4BD9-A5F6-71CBA9975030}">
  <dimension ref="A1:A6"/>
  <sheetViews>
    <sheetView workbookViewId="0">
      <selection activeCell="A7" sqref="A7"/>
    </sheetView>
  </sheetViews>
  <sheetFormatPr defaultColWidth="8.59765625" defaultRowHeight="13.8"/>
  <cols>
    <col min="1" max="16384" width="8.59765625" style="15"/>
  </cols>
  <sheetData>
    <row r="1" spans="1:1">
      <c r="A1" s="36" t="s">
        <v>424</v>
      </c>
    </row>
    <row r="3" spans="1:1">
      <c r="A3" s="15" t="s">
        <v>421</v>
      </c>
    </row>
    <row r="4" spans="1:1">
      <c r="A4" s="15" t="s">
        <v>422</v>
      </c>
    </row>
    <row r="5" spans="1:1">
      <c r="A5" s="15" t="s">
        <v>423</v>
      </c>
    </row>
    <row r="6" spans="1:1">
      <c r="A6" s="15" t="s">
        <v>448</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mso-contentType ?>
<SharedContentType xmlns="Microsoft.SharePoint.Taxonomy.ContentTypeSync" SourceId="810e7a61-09d7-4dba-9ecd-2c17461f1b87" ContentTypeId="0x010100C085E17D6B1D4387A3F3C27C8D7960FB006732DBC84B6B4C33BD052CEC2CCF6B2C" PreviousValue="false"/>
</file>

<file path=customXml/item2.xml><?xml version="1.0" encoding="utf-8"?>
<ct:contentTypeSchema xmlns:ct="http://schemas.microsoft.com/office/2006/metadata/contentType" xmlns:ma="http://schemas.microsoft.com/office/2006/metadata/properties/metaAttributes" ct:_="" ma:_="" ma:contentTypeName="BDC Business Value Document" ma:contentTypeID="0x010100C085E17D6B1D4387A3F3C27C8D7960FB006732DBC84B6B4C33BD052CEC2CCF6B2C0034AF1F74D262834BAE26436150370CBC" ma:contentTypeVersion="20" ma:contentTypeDescription="Business value content type for collabware" ma:contentTypeScope="" ma:versionID="787b9612dc907a14f4cbefb7d6b79bc5">
  <xsd:schema xmlns:xsd="http://www.w3.org/2001/XMLSchema" xmlns:xs="http://www.w3.org/2001/XMLSchema" xmlns:p="http://schemas.microsoft.com/office/2006/metadata/properties" xmlns:ns1="http://schemas.microsoft.com/sharepoint/v3" xmlns:ns2="1dec4731-9845-4c5c-9c13-5cbe24bc0acd" xmlns:ns3="b41adc9c-dac4-4ba2-b858-2db584e09572" xmlns:ns4="33041de8-d386-43b1-b592-872426cb19f7" targetNamespace="http://schemas.microsoft.com/office/2006/metadata/properties" ma:root="true" ma:fieldsID="2160c7a40b299055b206fbf1df043bdf" ns1:_="" ns2:_="" ns3:_="" ns4:_="">
    <xsd:import namespace="http://schemas.microsoft.com/sharepoint/v3"/>
    <xsd:import namespace="1dec4731-9845-4c5c-9c13-5cbe24bc0acd"/>
    <xsd:import namespace="b41adc9c-dac4-4ba2-b858-2db584e09572"/>
    <xsd:import namespace="33041de8-d386-43b1-b592-872426cb19f7"/>
    <xsd:element name="properties">
      <xsd:complexType>
        <xsd:sequence>
          <xsd:element name="documentManagement">
            <xsd:complexType>
              <xsd:all>
                <xsd:element ref="ns2:BDCECM_PersonalInformation" minOccurs="0"/>
                <xsd:element ref="ns2:BDCECM_EssentialRecord" minOccurs="0"/>
                <xsd:element ref="ns2:BDCECMMailOriginalSubject" minOccurs="0"/>
                <xsd:element ref="ns2:BDCECM_BusinessStatus" minOccurs="0"/>
                <xsd:element ref="ns2:BDCECM_ClosingDate" minOccurs="0"/>
                <xsd:element ref="ns2:BDCECMMailObject" minOccurs="0"/>
                <xsd:element ref="ns2:BDCECMMailDate" minOccurs="0"/>
                <xsd:element ref="ns2:BDCECMMailFrom" minOccurs="0"/>
                <xsd:element ref="ns2:BDCECMMailTo" minOccurs="0"/>
                <xsd:element ref="ns2:BDCECMMailAttachments" minOccurs="0"/>
                <xsd:element ref="ns2:BDCECMMailCc" minOccurs="0"/>
                <xsd:element ref="ns2:BDCECMMailImportance" minOccurs="0"/>
                <xsd:element ref="ns2:BDCECMMailReplyTo" minOccurs="0"/>
                <xsd:element ref="ns2:nafdf7a42f644c5e834b860c7ffaece5" minOccurs="0"/>
                <xsd:element ref="ns2:TaxCatchAll" minOccurs="0"/>
                <xsd:element ref="ns2:nd3594618ca347b0830edb8d861d1405" minOccurs="0"/>
                <xsd:element ref="ns2:TaxCatchAllLabel" minOccurs="0"/>
                <xsd:element ref="ns2:p1d5d90637b843e89d9c4445e3979fd3" minOccurs="0"/>
                <xsd:element ref="ns2:j9ae1621eadf48c487cc3d45cc4e09cc" minOccurs="0"/>
                <xsd:element ref="ns3:LastSharedByTime" minOccurs="0"/>
                <xsd:element ref="ns4:MediaServiceMetadata" minOccurs="0"/>
                <xsd:element ref="ns4:MediaServiceFastMetadata" minOccurs="0"/>
                <xsd:element ref="ns4:MediaServiceAutoTags" minOccurs="0"/>
                <xsd:element ref="ns4:MediaServiceOCR" minOccurs="0"/>
                <xsd:element ref="ns4:MediaServiceEventHashCode" minOccurs="0"/>
                <xsd:element ref="ns4:MediaServiceGenerationTime" minOccurs="0"/>
                <xsd:element ref="ns1:_ip_UnifiedCompliancePolicyProperties" minOccurs="0"/>
                <xsd:element ref="ns1:_ip_UnifiedCompliancePolicyUIAction" minOccurs="0"/>
                <xsd:element ref="ns3:SharedWithDetails" minOccurs="0"/>
                <xsd:element ref="ns3:SharedWithUsers" minOccurs="0"/>
                <xsd:element ref="ns3:LastSharedByUser" minOccurs="0"/>
                <xsd:element ref="ns4:MediaServiceAutoKeyPoints" minOccurs="0"/>
                <xsd:element ref="ns4: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38" nillable="true" ma:displayName="Unified Compliance Policy Properties" ma:hidden="true" ma:internalName="_ip_UnifiedCompliancePolicyProperties">
      <xsd:simpleType>
        <xsd:restriction base="dms:Note"/>
      </xsd:simpleType>
    </xsd:element>
    <xsd:element name="_ip_UnifiedCompliancePolicyUIAction" ma:index="39"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dec4731-9845-4c5c-9c13-5cbe24bc0acd" elementFormDefault="qualified">
    <xsd:import namespace="http://schemas.microsoft.com/office/2006/documentManagement/types"/>
    <xsd:import namespace="http://schemas.microsoft.com/office/infopath/2007/PartnerControls"/>
    <xsd:element name="BDCECM_PersonalInformation" ma:index="3" nillable="true" ma:displayName="Personal Information" ma:default="0" ma:internalName="BDCECM_PersonalInformation">
      <xsd:simpleType>
        <xsd:restriction base="dms:Boolean"/>
      </xsd:simpleType>
    </xsd:element>
    <xsd:element name="BDCECM_EssentialRecord" ma:index="4" nillable="true" ma:displayName="Essential Record" ma:default="0" ma:internalName="BDCECM_EssentialRecord">
      <xsd:simpleType>
        <xsd:restriction base="dms:Boolean"/>
      </xsd:simpleType>
    </xsd:element>
    <xsd:element name="BDCECMMailOriginalSubject" ma:index="6" nillable="true" ma:displayName="Original Subject" ma:internalName="BDCECMMailOriginalSubject" ma:readOnly="false">
      <xsd:simpleType>
        <xsd:restriction base="dms:Text">
          <xsd:maxLength value="255"/>
        </xsd:restriction>
      </xsd:simpleType>
    </xsd:element>
    <xsd:element name="BDCECM_BusinessStatus" ma:index="7" nillable="true" ma:displayName="Business Status" ma:internalName="BDCECM_BusinessStatus">
      <xsd:simpleType>
        <xsd:restriction base="dms:Text">
          <xsd:maxLength value="255"/>
        </xsd:restriction>
      </xsd:simpleType>
    </xsd:element>
    <xsd:element name="BDCECM_ClosingDate" ma:index="8" nillable="true" ma:displayName="Closing Date" ma:format="DateOnly" ma:internalName="BDCECM_ClosingDate" ma:readOnly="false">
      <xsd:simpleType>
        <xsd:restriction base="dms:DateTime"/>
      </xsd:simpleType>
    </xsd:element>
    <xsd:element name="BDCECMMailObject" ma:index="11" nillable="true" ma:displayName="Email Subject" ma:internalName="BDCECMMailObject" ma:readOnly="false">
      <xsd:simpleType>
        <xsd:restriction base="dms:Text">
          <xsd:maxLength value="255"/>
        </xsd:restriction>
      </xsd:simpleType>
    </xsd:element>
    <xsd:element name="BDCECMMailDate" ma:index="12" nillable="true" ma:displayName="Email Date" ma:format="DateOnly" ma:indexed="true" ma:internalName="BDCECMMailDate" ma:readOnly="false">
      <xsd:simpleType>
        <xsd:restriction base="dms:DateTime"/>
      </xsd:simpleType>
    </xsd:element>
    <xsd:element name="BDCECMMailFrom" ma:index="13" nillable="true" ma:displayName="Email From" ma:internalName="BDCECMMailFrom" ma:readOnly="false">
      <xsd:simpleType>
        <xsd:restriction base="dms:Text">
          <xsd:maxLength value="255"/>
        </xsd:restriction>
      </xsd:simpleType>
    </xsd:element>
    <xsd:element name="BDCECMMailTo" ma:index="14" nillable="true" ma:displayName="Email To" ma:internalName="BDCECMMailTo" ma:readOnly="false">
      <xsd:simpleType>
        <xsd:restriction base="dms:Text">
          <xsd:maxLength value="255"/>
        </xsd:restriction>
      </xsd:simpleType>
    </xsd:element>
    <xsd:element name="BDCECMMailAttachments" ma:index="15" nillable="true" ma:displayName="Email Attachements" ma:default="0" ma:internalName="BDCECMMailAttachments" ma:readOnly="false">
      <xsd:simpleType>
        <xsd:restriction base="dms:Boolean"/>
      </xsd:simpleType>
    </xsd:element>
    <xsd:element name="BDCECMMailCc" ma:index="16" nillable="true" ma:displayName="Email CC" ma:internalName="BDCECMMailCc" ma:readOnly="false">
      <xsd:simpleType>
        <xsd:restriction base="dms:Text">
          <xsd:maxLength value="255"/>
        </xsd:restriction>
      </xsd:simpleType>
    </xsd:element>
    <xsd:element name="BDCECMMailImportance" ma:index="17" nillable="true" ma:displayName="Email Importance" ma:internalName="BDCECMMailImportance" ma:readOnly="false">
      <xsd:simpleType>
        <xsd:restriction base="dms:Text">
          <xsd:maxLength value="255"/>
        </xsd:restriction>
      </xsd:simpleType>
    </xsd:element>
    <xsd:element name="BDCECMMailReplyTo" ma:index="18" nillable="true" ma:displayName="Reply-To" ma:internalName="BDCECMMailReplyTo" ma:readOnly="false">
      <xsd:simpleType>
        <xsd:restriction base="dms:Text">
          <xsd:maxLength value="255"/>
        </xsd:restriction>
      </xsd:simpleType>
    </xsd:element>
    <xsd:element name="nafdf7a42f644c5e834b860c7ffaece5" ma:index="23" nillable="true" ma:taxonomy="true" ma:internalName="nafdf7a42f644c5e834b860c7ffaece5" ma:taxonomyFieldName="BDCECM_RecordSeries" ma:displayName="Record Series" ma:default="" ma:fieldId="{7afdf7a4-2f64-4c5e-834b-860c7ffaece5}" ma:sspId="810e7a61-09d7-4dba-9ecd-2c17461f1b87" ma:termSetId="3ec1736a-1696-4339-a19f-9b937aa75315" ma:anchorId="00000000-0000-0000-0000-000000000000" ma:open="false" ma:isKeyword="false">
      <xsd:complexType>
        <xsd:sequence>
          <xsd:element ref="pc:Terms" minOccurs="0" maxOccurs="1"/>
        </xsd:sequence>
      </xsd:complexType>
    </xsd:element>
    <xsd:element name="TaxCatchAll" ma:index="24" nillable="true" ma:displayName="Taxonomy Catch All Column" ma:description="" ma:hidden="true" ma:list="{7142aa60-f501-4155-9071-522b485d3c69}" ma:internalName="TaxCatchAll" ma:showField="CatchAllData" ma:web="b41adc9c-dac4-4ba2-b858-2db584e09572">
      <xsd:complexType>
        <xsd:complexContent>
          <xsd:extension base="dms:MultiChoiceLookup">
            <xsd:sequence>
              <xsd:element name="Value" type="dms:Lookup" maxOccurs="unbounded" minOccurs="0" nillable="true"/>
            </xsd:sequence>
          </xsd:extension>
        </xsd:complexContent>
      </xsd:complexType>
    </xsd:element>
    <xsd:element name="nd3594618ca347b0830edb8d861d1405" ma:index="26" nillable="true" ma:taxonomy="true" ma:internalName="nd3594618ca347b0830edb8d861d1405" ma:taxonomyFieldName="BDCECM_SMCFunc" ma:displayName="SMC Function" ma:default="" ma:fieldId="{7d359461-8ca3-47b0-830e-db8d861d1405}" ma:sspId="810e7a61-09d7-4dba-9ecd-2c17461f1b87" ma:termSetId="e54a0684-1ead-42b5-9977-99a6fd140189" ma:anchorId="00000000-0000-0000-0000-000000000000" ma:open="false" ma:isKeyword="false">
      <xsd:complexType>
        <xsd:sequence>
          <xsd:element ref="pc:Terms" minOccurs="0" maxOccurs="1"/>
        </xsd:sequence>
      </xsd:complexType>
    </xsd:element>
    <xsd:element name="TaxCatchAllLabel" ma:index="27" nillable="true" ma:displayName="Taxonomy Catch All Column1" ma:description="" ma:hidden="true" ma:list="{7142aa60-f501-4155-9071-522b485d3c69}" ma:internalName="TaxCatchAllLabel" ma:readOnly="true" ma:showField="CatchAllDataLabel" ma:web="b41adc9c-dac4-4ba2-b858-2db584e09572">
      <xsd:complexType>
        <xsd:complexContent>
          <xsd:extension base="dms:MultiChoiceLookup">
            <xsd:sequence>
              <xsd:element name="Value" type="dms:Lookup" maxOccurs="unbounded" minOccurs="0" nillable="true"/>
            </xsd:sequence>
          </xsd:extension>
        </xsd:complexContent>
      </xsd:complexType>
    </xsd:element>
    <xsd:element name="p1d5d90637b843e89d9c4445e3979fd3" ma:index="28" nillable="true" ma:taxonomy="true" ma:internalName="p1d5d90637b843e89d9c4445e3979fd3" ma:taxonomyFieldName="BDCECM_InformationSecurityCategorization" ma:displayName="Information Security Categorization" ma:default="" ma:fieldId="{91d5d906-37b8-43e8-9d9c-4445e3979fd3}" ma:sspId="810e7a61-09d7-4dba-9ecd-2c17461f1b87" ma:termSetId="16f48825-0f82-4b35-9735-195c1943399f" ma:anchorId="00000000-0000-0000-0000-000000000000" ma:open="false" ma:isKeyword="false">
      <xsd:complexType>
        <xsd:sequence>
          <xsd:element ref="pc:Terms" minOccurs="0" maxOccurs="1"/>
        </xsd:sequence>
      </xsd:complexType>
    </xsd:element>
    <xsd:element name="j9ae1621eadf48c487cc3d45cc4e09cc" ma:index="29" nillable="true" ma:taxonomy="true" ma:internalName="j9ae1621eadf48c487cc3d45cc4e09cc" ma:taxonomyFieldName="BDCECM_DispApprover" ma:displayName="Disposition Approver" ma:default="" ma:fieldId="{39ae1621-eadf-48c4-87cc-3d45cc4e09cc}" ma:sspId="810e7a61-09d7-4dba-9ecd-2c17461f1b87" ma:termSetId="e54a0684-1ead-42b5-9977-99a6fd140189"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b41adc9c-dac4-4ba2-b858-2db584e09572" elementFormDefault="qualified">
    <xsd:import namespace="http://schemas.microsoft.com/office/2006/documentManagement/types"/>
    <xsd:import namespace="http://schemas.microsoft.com/office/infopath/2007/PartnerControls"/>
    <xsd:element name="LastSharedByTime" ma:index="31" nillable="true" ma:displayName="Last Shared By Time" ma:description="" ma:internalName="LastSharedByTime" ma:readOnly="true">
      <xsd:simpleType>
        <xsd:restriction base="dms:DateTime"/>
      </xsd:simpleType>
    </xsd:element>
    <xsd:element name="SharedWithDetails" ma:index="40" nillable="true" ma:displayName="Shared With Details" ma:description="" ma:internalName="SharedWithDetails" ma:readOnly="true">
      <xsd:simpleType>
        <xsd:restriction base="dms:Note">
          <xsd:maxLength value="255"/>
        </xsd:restriction>
      </xsd:simpleType>
    </xsd:element>
    <xsd:element name="SharedWithUsers" ma:index="41"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LastSharedByUser" ma:index="42" nillable="true" ma:displayName="Last Shared By User" ma:description="" ma:internalName="LastSharedByUse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3041de8-d386-43b1-b592-872426cb19f7" elementFormDefault="qualified">
    <xsd:import namespace="http://schemas.microsoft.com/office/2006/documentManagement/types"/>
    <xsd:import namespace="http://schemas.microsoft.com/office/infopath/2007/PartnerControls"/>
    <xsd:element name="MediaServiceMetadata" ma:index="32" nillable="true" ma:displayName="MediaServiceMetadata" ma:description="" ma:hidden="true" ma:internalName="MediaServiceMetadata" ma:readOnly="true">
      <xsd:simpleType>
        <xsd:restriction base="dms:Note"/>
      </xsd:simpleType>
    </xsd:element>
    <xsd:element name="MediaServiceFastMetadata" ma:index="33" nillable="true" ma:displayName="MediaServiceFastMetadata" ma:description="" ma:hidden="true" ma:internalName="MediaServiceFastMetadata" ma:readOnly="true">
      <xsd:simpleType>
        <xsd:restriction base="dms:Note"/>
      </xsd:simpleType>
    </xsd:element>
    <xsd:element name="MediaServiceAutoTags" ma:index="34" nillable="true" ma:displayName="MediaServiceAutoTags" ma:internalName="MediaServiceAutoTags" ma:readOnly="true">
      <xsd:simpleType>
        <xsd:restriction base="dms:Text"/>
      </xsd:simpleType>
    </xsd:element>
    <xsd:element name="MediaServiceOCR" ma:index="35" nillable="true" ma:displayName="MediaServiceOCR" ma:internalName="MediaServiceOCR" ma:readOnly="true">
      <xsd:simpleType>
        <xsd:restriction base="dms:Note">
          <xsd:maxLength value="255"/>
        </xsd:restriction>
      </xsd:simpleType>
    </xsd:element>
    <xsd:element name="MediaServiceEventHashCode" ma:index="36" nillable="true" ma:displayName="MediaServiceEventHashCode" ma:hidden="true" ma:internalName="MediaServiceEventHashCode" ma:readOnly="true">
      <xsd:simpleType>
        <xsd:restriction base="dms:Text"/>
      </xsd:simpleType>
    </xsd:element>
    <xsd:element name="MediaServiceGenerationTime" ma:index="37" nillable="true" ma:displayName="MediaServiceGenerationTime" ma:hidden="true" ma:internalName="MediaServiceGenerationTime" ma:readOnly="true">
      <xsd:simpleType>
        <xsd:restriction base="dms:Text"/>
      </xsd:simpleType>
    </xsd:element>
    <xsd:element name="MediaServiceAutoKeyPoints" ma:index="43" nillable="true" ma:displayName="MediaServiceAutoKeyPoints" ma:hidden="true" ma:internalName="MediaServiceAutoKeyPoints" ma:readOnly="true">
      <xsd:simpleType>
        <xsd:restriction base="dms:Note"/>
      </xsd:simpleType>
    </xsd:element>
    <xsd:element name="MediaServiceKeyPoints" ma:index="44"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2"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 
</file>

<file path=customXml/item4.xml><?xml version="1.0" encoding="utf-8"?>
<?mso-contentType ?>
<FormTemplates xmlns="http://schemas.microsoft.com/sharepoint/v3/contenttype/forms">
  <Display>DocumentLibraryForm</Display>
  <Edit>DocumentLibraryForm</Edit>
  <New>DocumentLibraryForm</New>
</FormTemplates>
</file>

<file path=customXml/item5.xml><?xml version="1.0" encoding="utf-8"?>
<p:properties xmlns:p="http://schemas.microsoft.com/office/2006/metadata/properties" xmlns:xsi="http://www.w3.org/2001/XMLSchema-instance" xmlns:pc="http://schemas.microsoft.com/office/infopath/2007/PartnerControls">
  <documentManagement>
    <BDCECMMailObject xmlns="1dec4731-9845-4c5c-9c13-5cbe24bc0acd" xsi:nil="true"/>
    <BDCECMMailDate xmlns="1dec4731-9845-4c5c-9c13-5cbe24bc0acd" xsi:nil="true"/>
    <BDCECMMailTo xmlns="1dec4731-9845-4c5c-9c13-5cbe24bc0acd" xsi:nil="true"/>
    <BDCECMMailReplyTo xmlns="1dec4731-9845-4c5c-9c13-5cbe24bc0acd" xsi:nil="true"/>
    <nafdf7a42f644c5e834b860c7ffaece5 xmlns="1dec4731-9845-4c5c-9c13-5cbe24bc0acd">
      <Terms xmlns="http://schemas.microsoft.com/office/infopath/2007/PartnerControls">
        <TermInfo xmlns="http://schemas.microsoft.com/office/infopath/2007/PartnerControls">
          <TermName xmlns="http://schemas.microsoft.com/office/infopath/2007/PartnerControls">4055-15 - BPM Monitoring</TermName>
          <TermId xmlns="http://schemas.microsoft.com/office/infopath/2007/PartnerControls">39d2fa50-9d9c-479a-8e9d-9440758ac40b</TermId>
        </TermInfo>
      </Terms>
    </nafdf7a42f644c5e834b860c7ffaece5>
    <BDCECM_ClosingDate xmlns="1dec4731-9845-4c5c-9c13-5cbe24bc0acd" xsi:nil="true"/>
    <BDCECMMailCc xmlns="1dec4731-9845-4c5c-9c13-5cbe24bc0acd" xsi:nil="true"/>
    <p1d5d90637b843e89d9c4445e3979fd3 xmlns="1dec4731-9845-4c5c-9c13-5cbe24bc0acd">
      <Terms xmlns="http://schemas.microsoft.com/office/infopath/2007/PartnerControls">
        <TermInfo xmlns="http://schemas.microsoft.com/office/infopath/2007/PartnerControls">
          <TermName xmlns="http://schemas.microsoft.com/office/infopath/2007/PartnerControls">Limited</TermName>
          <TermId xmlns="http://schemas.microsoft.com/office/infopath/2007/PartnerControls">df490007-b3cd-426a-8013-ffab46985cca</TermId>
        </TermInfo>
      </Terms>
    </p1d5d90637b843e89d9c4445e3979fd3>
    <j9ae1621eadf48c487cc3d45cc4e09cc xmlns="1dec4731-9845-4c5c-9c13-5cbe24bc0acd">
      <Terms xmlns="http://schemas.microsoft.com/office/infopath/2007/PartnerControls">
        <TermInfo xmlns="http://schemas.microsoft.com/office/infopath/2007/PartnerControls">
          <TermName xmlns="http://schemas.microsoft.com/office/infopath/2007/PartnerControls">Funds</TermName>
          <TermId xmlns="http://schemas.microsoft.com/office/infopath/2007/PartnerControls">8dea5fcc-859a-4047-be73-48c8f13ed91d</TermId>
        </TermInfo>
      </Terms>
    </j9ae1621eadf48c487cc3d45cc4e09cc>
    <BDCECM_BusinessStatus xmlns="1dec4731-9845-4c5c-9c13-5cbe24bc0acd" xsi:nil="true"/>
    <BDCECMMailAttachments xmlns="1dec4731-9845-4c5c-9c13-5cbe24bc0acd">false</BDCECMMailAttachments>
    <BDCECM_EssentialRecord xmlns="1dec4731-9845-4c5c-9c13-5cbe24bc0acd">false</BDCECM_EssentialRecord>
    <nd3594618ca347b0830edb8d861d1405 xmlns="1dec4731-9845-4c5c-9c13-5cbe24bc0acd">
      <Terms xmlns="http://schemas.microsoft.com/office/infopath/2007/PartnerControls">
        <TermInfo xmlns="http://schemas.microsoft.com/office/infopath/2007/PartnerControls">
          <TermName xmlns="http://schemas.microsoft.com/office/infopath/2007/PartnerControls">EVP BDC Capital</TermName>
          <TermId xmlns="http://schemas.microsoft.com/office/infopath/2007/PartnerControls">18446fe8-994d-4dc8-8718-1b36ad28b9fe</TermId>
        </TermInfo>
      </Terms>
    </nd3594618ca347b0830edb8d861d1405>
    <BDCECM_PersonalInformation xmlns="1dec4731-9845-4c5c-9c13-5cbe24bc0acd">false</BDCECM_PersonalInformation>
    <BDCECMMailImportance xmlns="1dec4731-9845-4c5c-9c13-5cbe24bc0acd" xsi:nil="true"/>
    <BDCECMMailOriginalSubject xmlns="1dec4731-9845-4c5c-9c13-5cbe24bc0acd" xsi:nil="true"/>
    <BDCECMMailFrom xmlns="1dec4731-9845-4c5c-9c13-5cbe24bc0acd" xsi:nil="true"/>
    <TaxCatchAll xmlns="1dec4731-9845-4c5c-9c13-5cbe24bc0acd">
      <Value>6</Value>
      <Value>4</Value>
      <Value>2</Value>
      <Value>1</Value>
    </TaxCatchAll>
    <SharedWithUsers xmlns="b41adc9c-dac4-4ba2-b858-2db584e09572">
      <UserInfo>
        <DisplayName>NANKIVELL, Alison (TORONTO)</DisplayName>
        <AccountId>26</AccountId>
        <AccountType/>
      </UserInfo>
      <UserInfo>
        <DisplayName>TADROS, Stephanie (TORONTO)</DisplayName>
        <AccountId>635</AccountId>
        <AccountType/>
      </UserInfo>
      <UserInfo>
        <DisplayName>D'AMICO, Kristina (MTL)</DisplayName>
        <AccountId>28</AccountId>
        <AccountType/>
      </UserInfo>
      <UserInfo>
        <DisplayName>SUNG, Michelle (TORONTO)</DisplayName>
        <AccountId>762</AccountId>
        <AccountType/>
      </UserInfo>
      <UserInfo>
        <DisplayName>BHARGAV, Disha (MTL)</DisplayName>
        <AccountId>594</AccountId>
        <AccountType/>
      </UserInfo>
      <UserInfo>
        <DisplayName>ALAMILLO, Hector (TORONTO)</DisplayName>
        <AccountId>805</AccountId>
        <AccountType/>
      </UserInfo>
      <UserInfo>
        <DisplayName>CHOUROU, Wided (PVM)</DisplayName>
        <AccountId>726</AccountId>
        <AccountType/>
      </UserInfo>
      <UserInfo>
        <DisplayName>DUMITRAS, Raul (MTL)</DisplayName>
        <AccountId>654</AccountId>
        <AccountType/>
      </UserInfo>
      <UserInfo>
        <DisplayName>LAM, Lily (TORONTO)</DisplayName>
        <AccountId>631</AccountId>
        <AccountType/>
      </UserInfo>
      <UserInfo>
        <DisplayName>NIU, Shudi (MTL)</DisplayName>
        <AccountId>881</AccountId>
        <AccountType/>
      </UserInfo>
      <UserInfo>
        <DisplayName>SCUTARU, Victor (TORONTO)</DisplayName>
        <AccountId>34</AccountId>
        <AccountType/>
      </UserInfo>
      <UserInfo>
        <DisplayName>PHILIPP, Martin (MTL)</DisplayName>
        <AccountId>42</AccountId>
        <AccountType/>
      </UserInfo>
      <UserInfo>
        <DisplayName>LAMARRE, Sabrina (MTL)</DisplayName>
        <AccountId>215</AccountId>
        <AccountType/>
      </UserInfo>
      <UserInfo>
        <DisplayName>EAPEN, ARUN (MTL)</DisplayName>
        <AccountId>890</AccountId>
        <AccountType/>
      </UserInfo>
      <UserInfo>
        <DisplayName>EL ASRAOUI, Nabil (MTL)</DisplayName>
        <AccountId>892</AccountId>
        <AccountType/>
      </UserInfo>
      <UserInfo>
        <DisplayName>JOLIN, Mélanie (MTL)</DisplayName>
        <AccountId>799</AccountId>
        <AccountType/>
      </UserInfo>
      <UserInfo>
        <DisplayName>CÔTÉ, Flavie (MTL)</DisplayName>
        <AccountId>797</AccountId>
        <AccountType/>
      </UserInfo>
      <UserInfo>
        <DisplayName>ST-PIERRE, Francine (MTL)</DisplayName>
        <AccountId>125</AccountId>
        <AccountType/>
      </UserInfo>
      <UserInfo>
        <DisplayName>ROHAC, Susan (OTTAWA)</DisplayName>
        <AccountId>859</AccountId>
        <AccountType/>
      </UserInfo>
      <UserInfo>
        <DisplayName>REMENTILLA, Lally (TORONTO)</DisplayName>
        <AccountId>872</AccountId>
        <AccountType/>
      </UserInfo>
      <UserInfo>
        <DisplayName>MIRON, Claude (MTL)</DisplayName>
        <AccountId>672</AccountId>
        <AccountType/>
      </UserInfo>
      <UserInfo>
        <DisplayName>BÉLANGER, Dominique (MTL)</DisplayName>
        <AccountId>32</AccountId>
        <AccountType/>
      </UserInfo>
      <UserInfo>
        <DisplayName>BORENSTEIN, Ela (MTL)</DisplayName>
        <AccountId>195</AccountId>
        <AccountType/>
      </UserInfo>
      <UserInfo>
        <DisplayName>NYCZ, Jérôme (MTL)</DisplayName>
        <AccountId>24</AccountId>
        <AccountType/>
      </UserInfo>
      <UserInfo>
        <DisplayName>PARK, Thomas (OTTAWA)</DisplayName>
        <AccountId>194</AccountId>
        <AccountType/>
      </UserInfo>
      <UserInfo>
        <DisplayName>RECKZIEGEL, Karl (MTL)</DisplayName>
        <AccountId>124</AccountId>
        <AccountType/>
      </UserInfo>
      <UserInfo>
        <DisplayName>REGAN, Joseph (TORONTO)</DisplayName>
        <AccountId>841</AccountId>
        <AccountType/>
      </UserInfo>
      <UserInfo>
        <DisplayName>SCARBOROUGH, Michelle (TORONTO)</DisplayName>
        <AccountId>606</AccountId>
        <AccountType/>
      </UserInfo>
      <UserInfo>
        <DisplayName>SIMON, Robert (MTL)</DisplayName>
        <AccountId>845</AccountId>
        <AccountType/>
      </UserInfo>
      <UserInfo>
        <DisplayName>GILLAM, Christopher (MTL)</DisplayName>
        <AccountId>575</AccountId>
        <AccountType/>
      </UserInfo>
      <UserInfo>
        <DisplayName>FLOOD-SMITH, Devlin (MTL)</DisplayName>
        <AccountId>617</AccountId>
        <AccountType/>
      </UserInfo>
      <UserInfo>
        <DisplayName>WARBURTON, Ron (OTTAWA-W)</DisplayName>
        <AccountId>830</AccountId>
        <AccountType/>
      </UserInfo>
      <UserInfo>
        <DisplayName>CATHERWOOD, Geoff (VAN)</DisplayName>
        <AccountId>820</AccountId>
        <AccountType/>
      </UserInfo>
    </SharedWithUsers>
    <_ip_UnifiedCompliancePolicyUIAction xmlns="http://schemas.microsoft.com/sharepoint/v3" xsi:nil="true"/>
    <_ip_UnifiedCompliancePolicyProperties xmlns="http://schemas.microsoft.com/sharepoint/v3" xsi:nil="true"/>
  </documentManagement>
</p:properties>
</file>

<file path=customXml/itemProps1.xml><?xml version="1.0" encoding="utf-8"?>
<ds:datastoreItem xmlns:ds="http://schemas.openxmlformats.org/officeDocument/2006/customXml" ds:itemID="{DE844770-3EB4-49EA-8C54-814B9E9070B1}">
  <ds:schemaRefs>
    <ds:schemaRef ds:uri="Microsoft.SharePoint.Taxonomy.ContentTypeSync"/>
  </ds:schemaRefs>
</ds:datastoreItem>
</file>

<file path=customXml/itemProps2.xml><?xml version="1.0" encoding="utf-8"?>
<ds:datastoreItem xmlns:ds="http://schemas.openxmlformats.org/officeDocument/2006/customXml" ds:itemID="{9996AC9F-D028-4D39-A794-622F64D8695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1dec4731-9845-4c5c-9c13-5cbe24bc0acd"/>
    <ds:schemaRef ds:uri="b41adc9c-dac4-4ba2-b858-2db584e09572"/>
    <ds:schemaRef ds:uri="33041de8-d386-43b1-b592-872426cb19f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59361F9-0E55-4E29-9E7F-0A3CD7A39DC1}">
  <ds:schemaRefs>
    <ds:schemaRef ds:uri="http://schemas.microsoft.com/DataMashup"/>
  </ds:schemaRefs>
</ds:datastoreItem>
</file>

<file path=customXml/itemProps4.xml><?xml version="1.0" encoding="utf-8"?>
<ds:datastoreItem xmlns:ds="http://schemas.openxmlformats.org/officeDocument/2006/customXml" ds:itemID="{B7ECF806-898B-4212-B0A0-889046A52031}">
  <ds:schemaRefs>
    <ds:schemaRef ds:uri="http://schemas.microsoft.com/sharepoint/v3/contenttype/forms"/>
  </ds:schemaRefs>
</ds:datastoreItem>
</file>

<file path=customXml/itemProps5.xml><?xml version="1.0" encoding="utf-8"?>
<ds:datastoreItem xmlns:ds="http://schemas.openxmlformats.org/officeDocument/2006/customXml" ds:itemID="{8F68A033-0A64-40C1-BA28-E8D54C235A8F}">
  <ds:schemaRefs>
    <ds:schemaRef ds:uri="http://schemas.openxmlformats.org/package/2006/metadata/core-properties"/>
    <ds:schemaRef ds:uri="http://schemas.microsoft.com/office/2006/metadata/properties"/>
    <ds:schemaRef ds:uri="http://schemas.microsoft.com/office/2006/documentManagement/types"/>
    <ds:schemaRef ds:uri="http://purl.org/dc/terms/"/>
    <ds:schemaRef ds:uri="http://www.w3.org/XML/1998/namespace"/>
    <ds:schemaRef ds:uri="1dec4731-9845-4c5c-9c13-5cbe24bc0acd"/>
    <ds:schemaRef ds:uri="http://purl.org/dc/dcmitype/"/>
    <ds:schemaRef ds:uri="http://schemas.microsoft.com/office/infopath/2007/PartnerControls"/>
    <ds:schemaRef ds:uri="http://purl.org/dc/elements/1.1/"/>
    <ds:schemaRef ds:uri="33041de8-d386-43b1-b592-872426cb19f7"/>
    <ds:schemaRef ds:uri="b41adc9c-dac4-4ba2-b858-2db584e09572"/>
    <ds:schemaRef ds:uri="http://schemas.microsoft.com/sharepoint/v3"/>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10</vt:i4>
      </vt:variant>
    </vt:vector>
  </HeadingPairs>
  <TitlesOfParts>
    <vt:vector size="20" baseType="lpstr">
      <vt:lpstr>Lignes directrices</vt:lpstr>
      <vt:lpstr>FAQ</vt:lpstr>
      <vt:lpstr>Définitions</vt:lpstr>
      <vt:lpstr>Commandité.e – Quantitatives</vt:lpstr>
      <vt:lpstr>Commandité.e – Qualitatives</vt:lpstr>
      <vt:lpstr>Portefeuille – DEI</vt:lpstr>
      <vt:lpstr>Exemple de questionnaire societ</vt:lpstr>
      <vt:lpstr>Demandes de divulgation de la d</vt:lpstr>
      <vt:lpstr>Liste des pays</vt:lpstr>
      <vt:lpstr>Raisons</vt:lpstr>
      <vt:lpstr>'Commandité.e – Qualitatives'!Print_Area</vt:lpstr>
      <vt:lpstr>'Commandité.e – Quantitatives'!Print_Area</vt:lpstr>
      <vt:lpstr>Définitions!Print_Area</vt:lpstr>
      <vt:lpstr>'Demandes de divulgation de la d'!Print_Area</vt:lpstr>
      <vt:lpstr>'Exemple de questionnaire societ'!Print_Area</vt:lpstr>
      <vt:lpstr>FAQ!Print_Area</vt:lpstr>
      <vt:lpstr>'Lignes directrices'!Print_Area</vt:lpstr>
      <vt:lpstr>'Portefeuille – DEI'!Print_Area</vt:lpstr>
      <vt:lpstr>'Exemple de questionnaire societ'!Print_Titles</vt:lpstr>
      <vt:lpstr>'Portefeuille – DEI'!Print_Titles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FLOOD-SMITH, Devlin (MTL)</dc:creator>
  <cp:keywords/>
  <dc:description/>
  <cp:lastModifiedBy>FLOOD-SMITH, Devlin (MTL)</cp:lastModifiedBy>
  <cp:revision/>
  <cp:lastPrinted>2022-02-10T22:29:05Z</cp:lastPrinted>
  <dcterms:created xsi:type="dcterms:W3CDTF">2020-02-12T20:39:43Z</dcterms:created>
  <dcterms:modified xsi:type="dcterms:W3CDTF">2022-12-21T22:39:57Z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0x010100C085E17D6B1D4387A3F3C27C8D7960FB006732DBC84B6B4C33BD052CEC2CCF6B2C0034AF1F74D262834BAE26436150370CBC</vt:lpwstr>
  </property>
  <property fmtid="{D5CDD505-2E9C-101B-9397-08002B2CF9AE}" pid="3" name="BDCECM_InformationSecurityCategorization">
    <vt:lpwstr>4;#Limited|df490007-b3cd-426a-8013-ffab46985cca</vt:lpwstr>
  </property>
  <property fmtid="{D5CDD505-2E9C-101B-9397-08002B2CF9AE}" pid="4" name="BDCECM_RecordSeries">
    <vt:lpwstr>6;#4055-15 - BPM Monitoring|39d2fa50-9d9c-479a-8e9d-9440758ac40b</vt:lpwstr>
  </property>
  <property fmtid="{D5CDD505-2E9C-101B-9397-08002B2CF9AE}" pid="5" name="BDCECM_SMCFunc">
    <vt:lpwstr>2;#EVP BDC Capital|18446fe8-994d-4dc8-8718-1b36ad28b9fe</vt:lpwstr>
  </property>
  <property fmtid="{D5CDD505-2E9C-101B-9397-08002B2CF9AE}" pid="6" name="BDCECM_DispApprover">
    <vt:lpwstr>1;#Funds|8dea5fcc-859a-4047-be73-48c8f13ed91d</vt:lpwstr>
  </property>
</Properties>
</file>